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56" windowHeight="12384" activeTab="0"/>
  </bookViews>
  <sheets>
    <sheet name="Ammoniak" sheetId="1" r:id="rId1"/>
    <sheet name="Geruch" sheetId="2" r:id="rId2"/>
    <sheet name="Feinstaub" sheetId="3" r:id="rId3"/>
    <sheet name="Lachgas " sheetId="4" r:id="rId4"/>
    <sheet name="Methan" sheetId="5" r:id="rId5"/>
  </sheets>
  <definedNames>
    <definedName name="_xlnm.Print_Area" localSheetId="0">'Ammoniak'!$A$1:$N$116</definedName>
    <definedName name="_xlnm.Print_Area" localSheetId="1">'Geruch'!$A$1:$I$99</definedName>
    <definedName name="_xlnm.Print_Area" localSheetId="3">'Lachgas '!$A$1:$G$54</definedName>
  </definedNames>
  <calcPr fullCalcOnLoad="1"/>
</workbook>
</file>

<file path=xl/sharedStrings.xml><?xml version="1.0" encoding="utf-8"?>
<sst xmlns="http://schemas.openxmlformats.org/spreadsheetml/2006/main" count="2075" uniqueCount="522">
  <si>
    <t>Nr.</t>
  </si>
  <si>
    <t xml:space="preserve">Tierart </t>
  </si>
  <si>
    <t>Haltungsverfahren/ Aufstallungsart/ Entmistung</t>
  </si>
  <si>
    <t>Empfoh-lene Emis-sions-faktoren</t>
  </si>
  <si>
    <t>TA Luft</t>
  </si>
  <si>
    <t>Nationaler Bewer-tungs- rahmen</t>
  </si>
  <si>
    <t>Sachsen Rinder-richtlinie</t>
  </si>
  <si>
    <t>KTBL      333</t>
  </si>
  <si>
    <t>BVT-Intensiv-tierhal-tung</t>
  </si>
  <si>
    <t>KTBL 449</t>
  </si>
  <si>
    <t>KTBL 447</t>
  </si>
  <si>
    <t>KTBL 406</t>
  </si>
  <si>
    <t>Holl. Am-moniak-richtlinie</t>
  </si>
  <si>
    <t>E-Mails Projekte</t>
  </si>
  <si>
    <t>Kommentar / Quelle zu E-mail´s Projekte</t>
  </si>
  <si>
    <t>AMMONIAK</t>
  </si>
  <si>
    <t>1.</t>
  </si>
  <si>
    <t>Rinder</t>
  </si>
  <si>
    <t xml:space="preserve"> </t>
  </si>
  <si>
    <t>1.1</t>
  </si>
  <si>
    <t>Milchkühe</t>
  </si>
  <si>
    <t>11,2-22,8</t>
  </si>
  <si>
    <t>1.1.1</t>
  </si>
  <si>
    <t>Anbindehaltung/    Flüssigmist</t>
  </si>
  <si>
    <t xml:space="preserve"> -</t>
  </si>
  <si>
    <t>1.1.2</t>
  </si>
  <si>
    <t>Anbindehaltung/    
Festmist</t>
  </si>
  <si>
    <t>1.1.3</t>
  </si>
  <si>
    <t>Laufstallhaltung/
Liegeboxen/ Flüssigmist</t>
  </si>
  <si>
    <t>Heidenreich et al., LfL 2008</t>
  </si>
  <si>
    <t>1.1.4</t>
  </si>
  <si>
    <t>Laufstallhaltung/Liegebo-xen/Flüssigmist/Spalten-boden/Spaltenschieber</t>
  </si>
  <si>
    <t>berechnet in Rel.zu Holl. Ammoniak</t>
  </si>
  <si>
    <t>1.1.5</t>
  </si>
  <si>
    <t>Laufstallhaltung/   Liegeboxen/ Festmist</t>
  </si>
  <si>
    <t>1.1.6</t>
  </si>
  <si>
    <t>Laufstallhaltung/   
Tiefstreu</t>
  </si>
  <si>
    <t>1.1.7</t>
  </si>
  <si>
    <t>Laufstallhaltung/   
Tretmist</t>
  </si>
  <si>
    <t>1.1.8</t>
  </si>
  <si>
    <t>Mutterkühe</t>
  </si>
  <si>
    <t>1.1.9</t>
  </si>
  <si>
    <t>Zuchtbullen</t>
  </si>
  <si>
    <t>und alle and. Rinder &gt; 2 J.</t>
  </si>
  <si>
    <t>1.2</t>
  </si>
  <si>
    <t>Mastbullen</t>
  </si>
  <si>
    <t>6-24 Monate</t>
  </si>
  <si>
    <t>1.2.1</t>
  </si>
  <si>
    <t>Anbindehaltung/   
Flüssigmist</t>
  </si>
  <si>
    <t>1.2.2</t>
  </si>
  <si>
    <t>Anbindehaltung/  
Festmist</t>
  </si>
  <si>
    <t>1.2.3</t>
  </si>
  <si>
    <t>Laufstallhaltung/ 
Flüssigmist</t>
  </si>
  <si>
    <t>1.2.4</t>
  </si>
  <si>
    <t>Laufstallhaltung/
Flachstreu/ Festmist</t>
  </si>
  <si>
    <t>Ableitung aus TA Luft</t>
  </si>
  <si>
    <t>1.2.5</t>
  </si>
  <si>
    <t>Laufstallhaltung/
Tiefstreu</t>
  </si>
  <si>
    <t>1.2.6</t>
  </si>
  <si>
    <t>Laufstallhaltung/ Tretmist</t>
  </si>
  <si>
    <t>1.3</t>
  </si>
  <si>
    <t>Jungvieh</t>
  </si>
  <si>
    <t>1.3.1</t>
  </si>
  <si>
    <t>Anbindehaltung/
Flüssigmist</t>
  </si>
  <si>
    <t>1.3.2</t>
  </si>
  <si>
    <t>Anbindehaltung/Festmist</t>
  </si>
  <si>
    <t>1.3.3</t>
  </si>
  <si>
    <t>1.3.4</t>
  </si>
  <si>
    <t>Laufstallhaltung/
Liegeboxen/ Festmist</t>
  </si>
  <si>
    <t>1.3.5</t>
  </si>
  <si>
    <t>1.3.6</t>
  </si>
  <si>
    <t>Laufstallhaltung/ 
Tretmist</t>
  </si>
  <si>
    <t>1.4</t>
  </si>
  <si>
    <t>Kälber</t>
  </si>
  <si>
    <t>1.4.1</t>
  </si>
  <si>
    <t>Eingestreute Verfahren</t>
  </si>
  <si>
    <t>1,32…1,42…1,51</t>
  </si>
  <si>
    <t>1.4.2</t>
  </si>
  <si>
    <t>Einstreulose Verfahren, 
Spaltenboden</t>
  </si>
  <si>
    <t>1,73…2,08…2,68</t>
  </si>
  <si>
    <t>1.4.3</t>
  </si>
  <si>
    <t>Mastkälber</t>
  </si>
  <si>
    <t>bis 8 Monate</t>
  </si>
  <si>
    <t>1.4.4</t>
  </si>
  <si>
    <t>bis 6 Monate zur Weiter-mast</t>
  </si>
  <si>
    <t>2.</t>
  </si>
  <si>
    <t>Schweine</t>
  </si>
  <si>
    <t>2.1</t>
  </si>
  <si>
    <t>Mastschweine</t>
  </si>
  <si>
    <t>2,72- 4,5</t>
  </si>
  <si>
    <t>2.1.1</t>
  </si>
  <si>
    <t>wärmegedämmter Stall/ Flüssigmist/Vollspaltenb.</t>
  </si>
  <si>
    <t>3(2-4)</t>
  </si>
  <si>
    <t>1,35 – 3,0</t>
  </si>
  <si>
    <t>2,34-2,55</t>
  </si>
  <si>
    <t>2,6-5,1</t>
  </si>
  <si>
    <t>2.1.2</t>
  </si>
  <si>
    <t>wärmegedämmter Stall/ Flüssigmist/Teilspaltenb.</t>
  </si>
  <si>
    <t>3(2-5)</t>
  </si>
  <si>
    <t>0,9 – 2,4</t>
  </si>
  <si>
    <t>2,4-3,7</t>
  </si>
  <si>
    <t>2.1.3</t>
  </si>
  <si>
    <t>wärmegedämmter Stall/ Tiefstreu</t>
  </si>
  <si>
    <t>4(2-6)</t>
  </si>
  <si>
    <t>2,1 – 4,0</t>
  </si>
  <si>
    <t>2,52-4,96</t>
  </si>
  <si>
    <t>3,14-5,26</t>
  </si>
  <si>
    <t>2.1.4</t>
  </si>
  <si>
    <t>wärmegedämmter Stall / Kompost</t>
  </si>
  <si>
    <t>0,73-1,1</t>
  </si>
  <si>
    <t>1,02-8,91</t>
  </si>
  <si>
    <t>2.1.5</t>
  </si>
  <si>
    <t>Außenklimastall/
Kistenstall/ Flüssigmist</t>
  </si>
  <si>
    <t>0,88 -1,13</t>
  </si>
  <si>
    <t>1,9...3,0</t>
  </si>
  <si>
    <t>2.1.6</t>
  </si>
  <si>
    <t>Außenklimastall/
Kistenstall/ Festmist</t>
  </si>
  <si>
    <t>2.1.7</t>
  </si>
  <si>
    <t>Außenklimastall/Tief-streu/(Kompost)</t>
  </si>
  <si>
    <t>2.2</t>
  </si>
  <si>
    <t>Sauen/Ferkel</t>
  </si>
  <si>
    <t>2.2.1</t>
  </si>
  <si>
    <t>gesamter Produktionsbereich</t>
  </si>
  <si>
    <t>6(3-6)</t>
  </si>
  <si>
    <t>-</t>
  </si>
  <si>
    <t>8-9</t>
  </si>
  <si>
    <t>6-8,1</t>
  </si>
  <si>
    <t>2.2.2</t>
  </si>
  <si>
    <t>Sauen</t>
  </si>
  <si>
    <t>3,6-4,2</t>
  </si>
  <si>
    <t>2.2.2.1</t>
  </si>
  <si>
    <t>Abferkelbereich</t>
  </si>
  <si>
    <t>2.2.2.2</t>
  </si>
  <si>
    <t>Kastenstände,                max. 60 cm Kanal</t>
  </si>
  <si>
    <t>2.2.2.3</t>
  </si>
  <si>
    <t>Abruffütterung mit 50% eingestr. Liegebereich, 50% Spaltenboden</t>
  </si>
  <si>
    <t>2.2.3</t>
  </si>
  <si>
    <t>Aufzuchtferkel</t>
  </si>
  <si>
    <t>0,4-0,6</t>
  </si>
  <si>
    <t>2.2.3.1</t>
  </si>
  <si>
    <t>Flüssigmist, max. 60% Teilspaltenboden          &lt;=0,35 m²/Tier</t>
  </si>
  <si>
    <t>2.2.3.2</t>
  </si>
  <si>
    <t>Flüssigmist, max. 60% Teilspaltenboden                   &gt;0,35 m²/Tier</t>
  </si>
  <si>
    <t>2.3</t>
  </si>
  <si>
    <t>Eber</t>
  </si>
  <si>
    <t>3.</t>
  </si>
  <si>
    <t>Legehennen</t>
  </si>
  <si>
    <t>0,010 – 0,386</t>
  </si>
  <si>
    <t>3.1</t>
  </si>
  <si>
    <t>Käfighaltung mit belüfteten Kotband</t>
  </si>
  <si>
    <t>0,019-0,063</t>
  </si>
  <si>
    <t>3.2</t>
  </si>
  <si>
    <t>Volierenhaltung mit belüfteten Kotband</t>
  </si>
  <si>
    <t>0,091-0,136</t>
  </si>
  <si>
    <t>3.3</t>
  </si>
  <si>
    <t>Kleinvoliere mit belüfteten Kotband 
(ausgestaltete Käfige)</t>
  </si>
  <si>
    <t>0,031-       0,049</t>
  </si>
  <si>
    <t>Konvention LfUG/LfL (Käfig * 1,3)</t>
  </si>
  <si>
    <t>3.4</t>
  </si>
  <si>
    <t>Bodenhaltung 
mit Kotbunker</t>
  </si>
  <si>
    <t>0,296-0,389</t>
  </si>
  <si>
    <t>Lippmann, LfL 2007</t>
  </si>
  <si>
    <t>3.5</t>
  </si>
  <si>
    <t>Bodenhaltung  mit Portalsystem</t>
  </si>
  <si>
    <t>Lippmann, LfL 2007 (Salmet)</t>
  </si>
  <si>
    <t>4.</t>
  </si>
  <si>
    <t>Mastgeflügel</t>
  </si>
  <si>
    <t>4.1</t>
  </si>
  <si>
    <t>Masthähnchen Bodenhaltung</t>
  </si>
  <si>
    <t>0,006-0,308</t>
  </si>
  <si>
    <t>0,25-0,58</t>
  </si>
  <si>
    <t>4.2</t>
  </si>
  <si>
    <t>Enten (Pekingenten)</t>
  </si>
  <si>
    <t>0,02-0,74</t>
  </si>
  <si>
    <t>4.3</t>
  </si>
  <si>
    <t>Puten (Aufzucht)</t>
  </si>
  <si>
    <t>0,15-0,59</t>
  </si>
  <si>
    <t>4.4</t>
  </si>
  <si>
    <t>Puten Hennen</t>
  </si>
  <si>
    <t>0,47-2,00</t>
  </si>
  <si>
    <t>4.5</t>
  </si>
  <si>
    <t>Puten Hähne</t>
  </si>
  <si>
    <t>4.6</t>
  </si>
  <si>
    <t>Strauße (Elterntiere)</t>
  </si>
  <si>
    <t>4.7</t>
  </si>
  <si>
    <t>Aufzuchtstrauße 
bis 4 Monate</t>
  </si>
  <si>
    <t>4.8</t>
  </si>
  <si>
    <t>Maststrauße 4 - 12 Monate</t>
  </si>
  <si>
    <t>5.</t>
  </si>
  <si>
    <t>Pferde</t>
  </si>
  <si>
    <t>2,1-5</t>
  </si>
  <si>
    <t>5.1</t>
  </si>
  <si>
    <t>Pferde über 3 Jahre</t>
  </si>
  <si>
    <t>5.2</t>
  </si>
  <si>
    <t>Aufzuchtpferde bis 3 Jahre</t>
  </si>
  <si>
    <t>5.3</t>
  </si>
  <si>
    <t>Ponys über 3 Jahre</t>
  </si>
  <si>
    <t>1,3-3,1</t>
  </si>
  <si>
    <t>5.4</t>
  </si>
  <si>
    <t>Aufzuchtponys bis 3 Jahre</t>
  </si>
  <si>
    <t>6.</t>
  </si>
  <si>
    <t>Ziegen/Schafe</t>
  </si>
  <si>
    <t>6.1</t>
  </si>
  <si>
    <t>Mutterschafe mit Lämmern bis 45 kg</t>
  </si>
  <si>
    <t>6.2</t>
  </si>
  <si>
    <t xml:space="preserve">Ziegen über 1 Jahr </t>
  </si>
  <si>
    <t>6.3</t>
  </si>
  <si>
    <t>Jungziegen ab 61. Tag bis 1 Jahr</t>
  </si>
  <si>
    <t>6.4</t>
  </si>
  <si>
    <t>Ziegenlämmer bis 60. Tag</t>
  </si>
  <si>
    <t>7.</t>
  </si>
  <si>
    <t>Pelztiere</t>
  </si>
  <si>
    <t>Nerze</t>
  </si>
  <si>
    <t>8.</t>
  </si>
  <si>
    <t>Auslauf/Weide</t>
  </si>
  <si>
    <t>8.1</t>
  </si>
  <si>
    <t>Weide</t>
  </si>
  <si>
    <t>8% des ausgeschie-denen N</t>
  </si>
  <si>
    <t>8.2</t>
  </si>
  <si>
    <t>Rinder-Auslauf</t>
  </si>
  <si>
    <t>8.3</t>
  </si>
  <si>
    <t>Schweine-Auslauf</t>
  </si>
  <si>
    <t>kg/m²*a</t>
  </si>
  <si>
    <t>g/m²*d</t>
  </si>
  <si>
    <t>9.</t>
  </si>
  <si>
    <t>Flüssigmistlagerung</t>
  </si>
  <si>
    <t>Hühner 0,08 / Schwein 2,1</t>
  </si>
  <si>
    <t>9.1</t>
  </si>
  <si>
    <t xml:space="preserve">Milchvieh-gülle </t>
  </si>
  <si>
    <t>unbehandelt abgedeckt Schwimmdecke, Winter</t>
  </si>
  <si>
    <r>
      <t>73 g m</t>
    </r>
    <r>
      <rPr>
        <vertAlign val="superscript"/>
        <sz val="8"/>
        <rFont val="Arial"/>
        <family val="2"/>
      </rPr>
      <t>-3</t>
    </r>
  </si>
  <si>
    <t>berechnet mit 25 m³ Anfall</t>
  </si>
  <si>
    <t>9.2</t>
  </si>
  <si>
    <t>unbehandelt abgedeckt Schwimmdecke, Sommer</t>
  </si>
  <si>
    <r>
      <t>111 g m</t>
    </r>
    <r>
      <rPr>
        <vertAlign val="superscript"/>
        <sz val="8"/>
        <rFont val="Arial"/>
        <family val="2"/>
      </rPr>
      <t>-3</t>
    </r>
  </si>
  <si>
    <t>9.3</t>
  </si>
  <si>
    <t xml:space="preserve">unbehandelt abgedeckt Schwimmdecke </t>
  </si>
  <si>
    <t>berechnet aus 8.1 und 8.2</t>
  </si>
  <si>
    <t>9.4</t>
  </si>
  <si>
    <t>vergoren ohne Abdeckung, Winter</t>
  </si>
  <si>
    <r>
      <t>62 g m</t>
    </r>
    <r>
      <rPr>
        <vertAlign val="superscript"/>
        <sz val="8"/>
        <rFont val="Arial"/>
        <family val="2"/>
      </rPr>
      <t>-3</t>
    </r>
  </si>
  <si>
    <t>9.5</t>
  </si>
  <si>
    <t>vergoren ohne Abdeckung, Sommer</t>
  </si>
  <si>
    <r>
      <t>223 g m</t>
    </r>
    <r>
      <rPr>
        <vertAlign val="superscript"/>
        <sz val="8"/>
        <rFont val="Arial"/>
        <family val="2"/>
      </rPr>
      <t>-3</t>
    </r>
  </si>
  <si>
    <t>9.6</t>
  </si>
  <si>
    <t>vergoren ohne Abdeckung</t>
  </si>
  <si>
    <t>berechnet aus 8.4 und 8.5</t>
  </si>
  <si>
    <t>9.7</t>
  </si>
  <si>
    <t>vergoren Strohdeckung, Winter</t>
  </si>
  <si>
    <r>
      <t>50 g m</t>
    </r>
    <r>
      <rPr>
        <vertAlign val="superscript"/>
        <sz val="8"/>
        <rFont val="Arial"/>
        <family val="2"/>
      </rPr>
      <t>-3</t>
    </r>
  </si>
  <si>
    <t>9.8</t>
  </si>
  <si>
    <t>vergoren Strohdeckung, Sommer</t>
  </si>
  <si>
    <r>
      <t>126 g m</t>
    </r>
    <r>
      <rPr>
        <vertAlign val="superscript"/>
        <sz val="8"/>
        <rFont val="Arial"/>
        <family val="2"/>
      </rPr>
      <t>-3</t>
    </r>
  </si>
  <si>
    <t>9.9</t>
  </si>
  <si>
    <t xml:space="preserve">vergoren Strohdeckung </t>
  </si>
  <si>
    <t>berechnet aus 8.7 und 8.8</t>
  </si>
  <si>
    <t>9.10</t>
  </si>
  <si>
    <t>Schweine-gülle</t>
  </si>
  <si>
    <t>Schweinegülle unabgedeckt</t>
  </si>
  <si>
    <t>9.11</t>
  </si>
  <si>
    <t>Schweinegülle abgedeckt</t>
  </si>
  <si>
    <r>
      <t>56 g m</t>
    </r>
    <r>
      <rPr>
        <vertAlign val="superscript"/>
        <sz val="8"/>
        <rFont val="Arial"/>
        <family val="2"/>
      </rPr>
      <t>-3</t>
    </r>
  </si>
  <si>
    <t>1,12 g/m²*d</t>
  </si>
  <si>
    <t>berechnet</t>
  </si>
  <si>
    <t>9.12</t>
  </si>
  <si>
    <t>Jauche</t>
  </si>
  <si>
    <t>10.</t>
  </si>
  <si>
    <t>Dunglagerung</t>
  </si>
  <si>
    <t>10.1</t>
  </si>
  <si>
    <t>Milchvieh Kompostierung</t>
  </si>
  <si>
    <t>10.2</t>
  </si>
  <si>
    <t>Milchvieh Stapelmist</t>
  </si>
  <si>
    <r>
      <t>kg TP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a</t>
    </r>
    <r>
      <rPr>
        <vertAlign val="superscript"/>
        <sz val="8"/>
        <rFont val="Arial"/>
        <family val="2"/>
      </rPr>
      <t>-1</t>
    </r>
  </si>
  <si>
    <r>
      <t>180-1070       mg 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>h</t>
    </r>
    <r>
      <rPr>
        <vertAlign val="superscript"/>
        <sz val="8"/>
        <rFont val="Arial"/>
        <family val="2"/>
      </rPr>
      <t>-1</t>
    </r>
  </si>
  <si>
    <r>
      <t>8,3            g 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>d</t>
    </r>
    <r>
      <rPr>
        <vertAlign val="superscript"/>
        <sz val="8"/>
        <rFont val="Arial"/>
        <family val="2"/>
      </rPr>
      <t>-1</t>
    </r>
  </si>
  <si>
    <r>
      <t>0,2-19,3       g 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>d</t>
    </r>
    <r>
      <rPr>
        <vertAlign val="superscript"/>
        <sz val="8"/>
        <rFont val="Arial"/>
        <family val="2"/>
      </rPr>
      <t>-1</t>
    </r>
  </si>
  <si>
    <r>
      <t>41 g m</t>
    </r>
    <r>
      <rPr>
        <vertAlign val="superscript"/>
        <sz val="8"/>
        <rFont val="Arial"/>
        <family val="2"/>
      </rPr>
      <t>-3</t>
    </r>
  </si>
  <si>
    <r>
      <t>4,2          g m</t>
    </r>
    <r>
      <rPr>
        <b/>
        <vertAlign val="superscript"/>
        <sz val="8"/>
        <rFont val="Arial"/>
        <family val="2"/>
      </rPr>
      <t>-2</t>
    </r>
    <r>
      <rPr>
        <b/>
        <sz val="8"/>
        <rFont val="Arial"/>
        <family val="2"/>
      </rPr>
      <t>d</t>
    </r>
    <r>
      <rPr>
        <b/>
        <vertAlign val="superscript"/>
        <sz val="8"/>
        <rFont val="Arial"/>
        <family val="2"/>
      </rPr>
      <t>-1</t>
    </r>
  </si>
  <si>
    <r>
      <t>4,2            g 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>d</t>
    </r>
    <r>
      <rPr>
        <vertAlign val="superscript"/>
        <sz val="8"/>
        <rFont val="Arial"/>
        <family val="2"/>
      </rPr>
      <t>-1</t>
    </r>
  </si>
  <si>
    <r>
      <t>552,2 g t</t>
    </r>
    <r>
      <rPr>
        <vertAlign val="superscript"/>
        <sz val="8"/>
        <rFont val="Arial"/>
        <family val="2"/>
      </rPr>
      <t>-1</t>
    </r>
  </si>
  <si>
    <r>
      <t>205,7 g t</t>
    </r>
    <r>
      <rPr>
        <vertAlign val="superscript"/>
        <sz val="8"/>
        <rFont val="Arial"/>
        <family val="2"/>
      </rPr>
      <t>-1</t>
    </r>
  </si>
  <si>
    <t>Haltungsverfahren/  Aufstallungsart/   Entmistung</t>
  </si>
  <si>
    <t>Empfehlung</t>
  </si>
  <si>
    <t>Nationaler Bewertungs-rahmen</t>
  </si>
  <si>
    <t>Uni Hohen-heim</t>
  </si>
  <si>
    <t>Cloppen-burg</t>
  </si>
  <si>
    <t>Sächsische Rinder-regelung</t>
  </si>
  <si>
    <t>Literatur</t>
  </si>
  <si>
    <t>GERUCH</t>
  </si>
  <si>
    <t>GE/GVs</t>
  </si>
  <si>
    <t>Anbindehaltung/  Flüssigmist</t>
  </si>
  <si>
    <t>Anbindehaltung/ Festmist</t>
  </si>
  <si>
    <t>Laufstall/ Flachstreu/ Festmist</t>
  </si>
  <si>
    <t>Laufstallhaltung/   Liegeboxen/ Flüssigmist</t>
  </si>
  <si>
    <t>10-17</t>
  </si>
  <si>
    <t>Laufstallhaltung/  Liegeboxen/ Festmist</t>
  </si>
  <si>
    <t>Laufstallhaltung/  Tiefstreu</t>
  </si>
  <si>
    <t>Laufstallhaltung/  Tretmist</t>
  </si>
  <si>
    <t>Laufstallhaltung/
Liegeboxen/Flüssigmist</t>
  </si>
  <si>
    <t>Laufstallhaltung/  Vollspaltenboden</t>
  </si>
  <si>
    <t>Anbindehaltung/   Flüssigmist</t>
  </si>
  <si>
    <t>Anbindehaltung/   Festmist</t>
  </si>
  <si>
    <t>Laufstallhaltung/  Liegeboxen/ Flüssigmist</t>
  </si>
  <si>
    <t>1.3.7</t>
  </si>
  <si>
    <t>Laufstallhaltung/ Flachstreu</t>
  </si>
  <si>
    <t>1.3.8</t>
  </si>
  <si>
    <t>Einstreulose Verfahren, Spaltenboden</t>
  </si>
  <si>
    <t>Kälbermast</t>
  </si>
  <si>
    <t>wärmegedämmter Stall/ Flüssigmist/ Vollspaltenboden</t>
  </si>
  <si>
    <t>40-50</t>
  </si>
  <si>
    <t>wärmegedämmter Stall/ Flüssigmist/ Teilspaltenboden</t>
  </si>
  <si>
    <t>wärmegedämmter 
Stall / Kompost</t>
  </si>
  <si>
    <t>Außenklimastall/
Tiefstreu</t>
  </si>
  <si>
    <t>Sauen / Ferkel</t>
  </si>
  <si>
    <t>Sauen gesamter Produktionsbereich</t>
  </si>
  <si>
    <t>13-25</t>
  </si>
  <si>
    <t>Jungsauen</t>
  </si>
  <si>
    <t>2.2.4</t>
  </si>
  <si>
    <t xml:space="preserve"> - </t>
  </si>
  <si>
    <t>LfL/LfUG, Konvention</t>
  </si>
  <si>
    <t>2.2.5</t>
  </si>
  <si>
    <t>Wartebereich/ Gruppenhaltung/ Teilspaltenboden</t>
  </si>
  <si>
    <t>2.2.6</t>
  </si>
  <si>
    <t>Deck-Wartebereich/ Kastenstände/ Teilspaltenboden</t>
  </si>
  <si>
    <t>2.2.7</t>
  </si>
  <si>
    <t>Deck-Wartebereich/ Einstreu</t>
  </si>
  <si>
    <t>21-23</t>
  </si>
  <si>
    <t>10-20</t>
  </si>
  <si>
    <t>Käfighaltung ohne belüftetes Kotband</t>
  </si>
  <si>
    <t>33</t>
  </si>
  <si>
    <t>33-62</t>
  </si>
  <si>
    <t>Bodenhaltung mit Kotbunker, unbelüftet</t>
  </si>
  <si>
    <t>30-60</t>
  </si>
  <si>
    <t>29,3 / 46</t>
  </si>
  <si>
    <t>LUA BB</t>
  </si>
  <si>
    <t xml:space="preserve">Kleinvolieren mit belüfteten Kotband </t>
  </si>
  <si>
    <t>30</t>
  </si>
  <si>
    <t>40</t>
  </si>
  <si>
    <t>3.6</t>
  </si>
  <si>
    <t>Junghennen Bodenhaltung</t>
  </si>
  <si>
    <t>43</t>
  </si>
  <si>
    <t>60-170</t>
  </si>
  <si>
    <t>Pekingenten</t>
  </si>
  <si>
    <t>70-180</t>
  </si>
  <si>
    <t>Flugenten</t>
  </si>
  <si>
    <t>30-50</t>
  </si>
  <si>
    <t>&gt; 1Jahr</t>
  </si>
  <si>
    <t>LfUG</t>
  </si>
  <si>
    <t>6-12 Monate</t>
  </si>
  <si>
    <t>&lt; 6 Monate / Pony</t>
  </si>
  <si>
    <t>Ziegen</t>
  </si>
  <si>
    <t>alle Bereiche</t>
  </si>
  <si>
    <t>(Zoo Chemnitz)</t>
  </si>
  <si>
    <t>Schafe</t>
  </si>
  <si>
    <t>51-89 / 40</t>
  </si>
  <si>
    <t>(IBKoch)/LfUG</t>
  </si>
  <si>
    <t>Flüssig-mist-lagerung</t>
  </si>
  <si>
    <t xml:space="preserve">unbehandelt, unabgedeckt </t>
  </si>
  <si>
    <t xml:space="preserve">unbehandelt, abgedeckt, Schwimmdecke </t>
  </si>
  <si>
    <t>berechnet mit 80% Minderung aus 9.1</t>
  </si>
  <si>
    <t>vergoren, abgedeckt, Schwimmdecke</t>
  </si>
  <si>
    <t>berechnet mit 30% Minderung aus 9.2</t>
  </si>
  <si>
    <t>unbehandelt, unabgedeckt</t>
  </si>
  <si>
    <t>unbehandelt, abgedeckt, Schwimmdecke</t>
  </si>
  <si>
    <t>s. MV</t>
  </si>
  <si>
    <t>s .MV</t>
  </si>
  <si>
    <t>Dung-lagerung</t>
  </si>
  <si>
    <t>Rinder 
(dreiseitig umwandet)</t>
  </si>
  <si>
    <t>Schweine 
(dreiseitig umwandet)</t>
  </si>
  <si>
    <t xml:space="preserve">Schweine </t>
  </si>
  <si>
    <t>11.</t>
  </si>
  <si>
    <t>Auslauf</t>
  </si>
  <si>
    <t>12.</t>
  </si>
  <si>
    <t>Silo</t>
  </si>
  <si>
    <t>12.1</t>
  </si>
  <si>
    <t>Anschnitt Grassilage</t>
  </si>
  <si>
    <t>12.2</t>
  </si>
  <si>
    <t>Anschnitt Maissilage</t>
  </si>
  <si>
    <r>
      <t>GE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s</t>
    </r>
    <r>
      <rPr>
        <vertAlign val="superscript"/>
        <sz val="10"/>
        <rFont val="Arial"/>
        <family val="2"/>
      </rPr>
      <t>-1</t>
    </r>
  </si>
  <si>
    <r>
      <t>GE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s</t>
    </r>
    <r>
      <rPr>
        <vertAlign val="superscript"/>
        <sz val="10"/>
        <rFont val="Arial"/>
        <family val="2"/>
      </rPr>
      <t>-1</t>
    </r>
  </si>
  <si>
    <t>Haltungsverfahren/
Aufstallungsart/
 Entmistung</t>
  </si>
  <si>
    <t>BVT-Intensivtier-haltung</t>
  </si>
  <si>
    <t>Sächsische Rinder-    regelung</t>
  </si>
  <si>
    <t>BeMiT_SN</t>
  </si>
  <si>
    <t>FEINSTAUB</t>
  </si>
  <si>
    <t>kg/TP*a</t>
  </si>
  <si>
    <t>kg/TP a</t>
  </si>
  <si>
    <t>Laufstallhaltung/         Flüssigmist</t>
  </si>
  <si>
    <t>21-338</t>
  </si>
  <si>
    <t>Festmist</t>
  </si>
  <si>
    <t>60-142</t>
  </si>
  <si>
    <t>Heidenreich et al., LfL 2009</t>
  </si>
  <si>
    <t xml:space="preserve">Mastbullen </t>
  </si>
  <si>
    <t>Flüssigmist</t>
  </si>
  <si>
    <t>78-144</t>
  </si>
  <si>
    <t>36-135</t>
  </si>
  <si>
    <t>63-192</t>
  </si>
  <si>
    <t>64-142</t>
  </si>
  <si>
    <t>418-895</t>
  </si>
  <si>
    <t>561-890</t>
  </si>
  <si>
    <t>121-894</t>
  </si>
  <si>
    <t>144-753</t>
  </si>
  <si>
    <t>Ferkel</t>
  </si>
  <si>
    <t>687-1364</t>
  </si>
  <si>
    <t>Käfighaltung</t>
  </si>
  <si>
    <t xml:space="preserve">Volierehaltung </t>
  </si>
  <si>
    <t>398-872</t>
  </si>
  <si>
    <t>Bodenhaltung mit        Portalsystem</t>
  </si>
  <si>
    <t>1771-4340</t>
  </si>
  <si>
    <t>Bodenhaltung mit Kotbunker</t>
  </si>
  <si>
    <t xml:space="preserve">Masthähnchen </t>
  </si>
  <si>
    <t>1856-6218</t>
  </si>
  <si>
    <t>470-605</t>
  </si>
  <si>
    <t>7.1</t>
  </si>
  <si>
    <t>7.2</t>
  </si>
  <si>
    <t>7.3</t>
  </si>
  <si>
    <r>
      <t>mg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GV</t>
    </r>
    <r>
      <rPr>
        <vertAlign val="superscript"/>
        <sz val="10"/>
        <rFont val="Arial"/>
        <family val="2"/>
      </rPr>
      <t>-1</t>
    </r>
  </si>
  <si>
    <t>BVT-Intensiv-tier-haltung</t>
  </si>
  <si>
    <t>LACHGAS</t>
  </si>
  <si>
    <t>Anbindehaltung</t>
  </si>
  <si>
    <t>0,06 - 0,52   0,3</t>
  </si>
  <si>
    <t>Laufstallhaltung/ Liegeboxen</t>
  </si>
  <si>
    <t>0,13 -1,27  0,7</t>
  </si>
  <si>
    <t>wärmegedämmter Stall/ Flüssigmist/ Vollspalte</t>
  </si>
  <si>
    <t>0,2 -0,31</t>
  </si>
  <si>
    <t>0,02 – 0,15</t>
  </si>
  <si>
    <t>wärmegedämmter Stall/ Flüssigmist/ Teilspalte</t>
  </si>
  <si>
    <t>0,14</t>
  </si>
  <si>
    <t>0,02-0,14</t>
  </si>
  <si>
    <t>0,59 – 3,44</t>
  </si>
  <si>
    <t>wärmegedämmter Stall/ Tiefstreu/ Kompost</t>
  </si>
  <si>
    <t>3,73</t>
  </si>
  <si>
    <t>0,59-3,73</t>
  </si>
  <si>
    <t>0,05 – 2,4</t>
  </si>
  <si>
    <t>0,02-1,02</t>
  </si>
  <si>
    <t>Außenklimastall/ Flüssigmist</t>
  </si>
  <si>
    <t>0,15</t>
  </si>
  <si>
    <t>0,11-0,15</t>
  </si>
  <si>
    <t>Schrägmist</t>
  </si>
  <si>
    <t>2,4</t>
  </si>
  <si>
    <t>1,6-2,4</t>
  </si>
  <si>
    <t>Außenklimastall/ Kompost</t>
  </si>
  <si>
    <t>0,8</t>
  </si>
  <si>
    <t>0,04-0,8</t>
  </si>
  <si>
    <t>0,014 – 0,021</t>
  </si>
  <si>
    <t>0,0012-0,0033</t>
  </si>
  <si>
    <t>0,0018-0,0029</t>
  </si>
  <si>
    <t>Bodenhaltung</t>
  </si>
  <si>
    <t>0,005-0,0077</t>
  </si>
  <si>
    <t>Bodenhaltung mit verschiedenen Einstreu</t>
  </si>
  <si>
    <t>0,017-0,155</t>
  </si>
  <si>
    <t>0,009 – 0,024</t>
  </si>
  <si>
    <t>Haltungsverfahren/   Aufstallungsart/   Entmistung</t>
  </si>
  <si>
    <t xml:space="preserve">Milchviehgülle </t>
  </si>
  <si>
    <t>8.4</t>
  </si>
  <si>
    <t>8.5</t>
  </si>
  <si>
    <t>8.6</t>
  </si>
  <si>
    <t>8.7</t>
  </si>
  <si>
    <t>8.8</t>
  </si>
  <si>
    <t>8.9</t>
  </si>
  <si>
    <r>
      <t>kg TP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a</t>
    </r>
    <r>
      <rPr>
        <vertAlign val="superscript"/>
        <sz val="10"/>
        <rFont val="Arial"/>
        <family val="2"/>
      </rPr>
      <t>-1</t>
    </r>
  </si>
  <si>
    <r>
      <t>44 g m</t>
    </r>
    <r>
      <rPr>
        <vertAlign val="superscript"/>
        <sz val="10"/>
        <rFont val="Arial"/>
        <family val="2"/>
      </rPr>
      <t>-3</t>
    </r>
  </si>
  <si>
    <r>
      <t>49 g m</t>
    </r>
    <r>
      <rPr>
        <vertAlign val="superscript"/>
        <sz val="10"/>
        <rFont val="Arial"/>
        <family val="2"/>
      </rPr>
      <t>-3</t>
    </r>
  </si>
  <si>
    <r>
      <t>40 g m</t>
    </r>
    <r>
      <rPr>
        <vertAlign val="superscript"/>
        <sz val="10"/>
        <rFont val="Arial"/>
        <family val="2"/>
      </rPr>
      <t>-3</t>
    </r>
  </si>
  <si>
    <r>
      <t>72 g m</t>
    </r>
    <r>
      <rPr>
        <vertAlign val="superscript"/>
        <sz val="10"/>
        <rFont val="Arial"/>
        <family val="2"/>
      </rPr>
      <t>-3</t>
    </r>
  </si>
  <si>
    <r>
      <t>76 g m</t>
    </r>
    <r>
      <rPr>
        <vertAlign val="superscript"/>
        <sz val="10"/>
        <rFont val="Arial"/>
        <family val="2"/>
      </rPr>
      <t>-3</t>
    </r>
  </si>
  <si>
    <t>Haltungsverfahren     Aufstallungsart               Entmistung</t>
  </si>
  <si>
    <t>METHAN</t>
  </si>
  <si>
    <t>1-5,8</t>
  </si>
  <si>
    <t>2,8 - 4,5</t>
  </si>
  <si>
    <t>4-30</t>
  </si>
  <si>
    <t>4,2 - 11,1</t>
  </si>
  <si>
    <t xml:space="preserve"> wärmegedämmter Stall/ Tiefstreu/ Kompost</t>
  </si>
  <si>
    <t>1,8</t>
  </si>
  <si>
    <t>0,9 - 1,1</t>
  </si>
  <si>
    <t>2,8-8,98</t>
  </si>
  <si>
    <t>Außenklimastall/ Kistenstall/ Flüssigmist</t>
  </si>
  <si>
    <t>3,3</t>
  </si>
  <si>
    <t>2,81-4,89</t>
  </si>
  <si>
    <t>Außenklimastall/ Kistenstall/ Festmist</t>
  </si>
  <si>
    <t>2,8</t>
  </si>
  <si>
    <t>7,6</t>
  </si>
  <si>
    <t>unbehandelt abgedeckt Schwimmdecke Winter</t>
  </si>
  <si>
    <t>unbehandelt abgedeckt Schwimmdecke Sommer</t>
  </si>
  <si>
    <t>7.4</t>
  </si>
  <si>
    <t>7.5</t>
  </si>
  <si>
    <t>vergoren ohne Abdeckung Winter</t>
  </si>
  <si>
    <t>7.6</t>
  </si>
  <si>
    <t>vergoren ohne Abdeckung Sommer</t>
  </si>
  <si>
    <t>7.7</t>
  </si>
  <si>
    <t>vergoren Strohdeckung Winter</t>
  </si>
  <si>
    <t>7.8</t>
  </si>
  <si>
    <t>vergoren Strohdeckung Sommer</t>
  </si>
  <si>
    <t>7.9</t>
  </si>
  <si>
    <r>
      <t>52,6-</t>
    </r>
    <r>
      <rPr>
        <b/>
        <sz val="10"/>
        <rFont val="Arial"/>
        <family val="2"/>
      </rPr>
      <t>143,2</t>
    </r>
  </si>
  <si>
    <r>
      <t>87,6-</t>
    </r>
    <r>
      <rPr>
        <b/>
        <sz val="10"/>
        <rFont val="Arial"/>
        <family val="2"/>
      </rPr>
      <t>170,8</t>
    </r>
  </si>
  <si>
    <r>
      <t>1,6-</t>
    </r>
    <r>
      <rPr>
        <b/>
        <sz val="10"/>
        <rFont val="Arial"/>
        <family val="2"/>
      </rPr>
      <t>1,8</t>
    </r>
  </si>
  <si>
    <r>
      <t>0,7-</t>
    </r>
    <r>
      <rPr>
        <b/>
        <sz val="10"/>
        <rFont val="Arial"/>
        <family val="2"/>
      </rPr>
      <t>3,3</t>
    </r>
  </si>
  <si>
    <r>
      <t>0,8-</t>
    </r>
    <r>
      <rPr>
        <b/>
        <sz val="10"/>
        <rFont val="Arial"/>
        <family val="2"/>
      </rPr>
      <t>2,8</t>
    </r>
  </si>
  <si>
    <r>
      <t>4,7-</t>
    </r>
    <r>
      <rPr>
        <b/>
        <sz val="10"/>
        <rFont val="Arial"/>
        <family val="2"/>
      </rPr>
      <t>7,6</t>
    </r>
  </si>
  <si>
    <r>
      <t xml:space="preserve">0,021 – </t>
    </r>
    <r>
      <rPr>
        <b/>
        <sz val="10"/>
        <rFont val="Arial"/>
        <family val="2"/>
      </rPr>
      <t>0,043</t>
    </r>
  </si>
  <si>
    <r>
      <t xml:space="preserve">0,004 – </t>
    </r>
    <r>
      <rPr>
        <b/>
        <sz val="10"/>
        <rFont val="Arial"/>
        <family val="2"/>
      </rPr>
      <t>0,006</t>
    </r>
  </si>
  <si>
    <t>unbehandelt abgedeckt Schwimmdecke</t>
  </si>
  <si>
    <t>vergoren Strohdeckung</t>
  </si>
  <si>
    <t>Umrechnung aus nation. Bewertungs-rahmen</t>
  </si>
  <si>
    <t>MW aus 8.1 und 8.2</t>
  </si>
  <si>
    <t>MW aus 8.4 und 8.5</t>
  </si>
  <si>
    <t>MW aus 8.6 und 8.7</t>
  </si>
  <si>
    <r>
      <t>164 gm</t>
    </r>
    <r>
      <rPr>
        <vertAlign val="superscript"/>
        <sz val="10"/>
        <rFont val="Arial"/>
        <family val="2"/>
      </rPr>
      <t>-3</t>
    </r>
  </si>
  <si>
    <r>
      <t>3591 gm</t>
    </r>
    <r>
      <rPr>
        <vertAlign val="superscript"/>
        <sz val="10"/>
        <rFont val="Arial"/>
        <family val="2"/>
      </rPr>
      <t>-3</t>
    </r>
  </si>
  <si>
    <r>
      <t>1878 gm</t>
    </r>
    <r>
      <rPr>
        <vertAlign val="superscript"/>
        <sz val="10"/>
        <rFont val="Arial"/>
        <family val="2"/>
      </rPr>
      <t>-3</t>
    </r>
  </si>
  <si>
    <r>
      <t>111 gm</t>
    </r>
    <r>
      <rPr>
        <vertAlign val="superscript"/>
        <sz val="10"/>
        <rFont val="Arial"/>
        <family val="2"/>
      </rPr>
      <t>-3</t>
    </r>
  </si>
  <si>
    <r>
      <t>1154 gm</t>
    </r>
    <r>
      <rPr>
        <vertAlign val="superscript"/>
        <sz val="10"/>
        <rFont val="Arial"/>
        <family val="2"/>
      </rPr>
      <t>-3</t>
    </r>
  </si>
  <si>
    <r>
      <t>633 gm</t>
    </r>
    <r>
      <rPr>
        <vertAlign val="superscript"/>
        <sz val="10"/>
        <rFont val="Arial"/>
        <family val="2"/>
      </rPr>
      <t>-3</t>
    </r>
  </si>
  <si>
    <r>
      <t>115 gm</t>
    </r>
    <r>
      <rPr>
        <vertAlign val="superscript"/>
        <sz val="10"/>
        <rFont val="Arial"/>
        <family val="2"/>
      </rPr>
      <t>-3</t>
    </r>
  </si>
  <si>
    <r>
      <t>1192 gm</t>
    </r>
    <r>
      <rPr>
        <vertAlign val="superscript"/>
        <sz val="10"/>
        <rFont val="Arial"/>
        <family val="2"/>
      </rPr>
      <t>-3</t>
    </r>
  </si>
  <si>
    <r>
      <t>653 gm</t>
    </r>
    <r>
      <rPr>
        <vertAlign val="superscript"/>
        <sz val="10"/>
        <rFont val="Arial"/>
        <family val="2"/>
      </rPr>
      <t>-3</t>
    </r>
  </si>
  <si>
    <t>0,36</t>
  </si>
  <si>
    <r>
      <t>1,12         g m</t>
    </r>
    <r>
      <rPr>
        <b/>
        <vertAlign val="superscript"/>
        <sz val="8"/>
        <rFont val="Arial"/>
        <family val="2"/>
      </rPr>
      <t>-2</t>
    </r>
    <r>
      <rPr>
        <b/>
        <sz val="8"/>
        <rFont val="Arial"/>
        <family val="2"/>
      </rPr>
      <t>d</t>
    </r>
    <r>
      <rPr>
        <b/>
        <vertAlign val="superscript"/>
        <sz val="8"/>
        <rFont val="Arial"/>
        <family val="2"/>
      </rPr>
      <t>-1</t>
    </r>
  </si>
  <si>
    <r>
      <t>10,08      g m</t>
    </r>
    <r>
      <rPr>
        <b/>
        <vertAlign val="superscript"/>
        <sz val="8"/>
        <rFont val="Arial"/>
        <family val="2"/>
      </rPr>
      <t>-2</t>
    </r>
    <r>
      <rPr>
        <b/>
        <sz val="8"/>
        <rFont val="Arial"/>
        <family val="2"/>
      </rPr>
      <t>d</t>
    </r>
    <r>
      <rPr>
        <b/>
        <vertAlign val="superscript"/>
        <sz val="8"/>
        <rFont val="Arial"/>
        <family val="2"/>
      </rPr>
      <t>-1</t>
    </r>
  </si>
  <si>
    <r>
      <t>3,75        g m</t>
    </r>
    <r>
      <rPr>
        <b/>
        <vertAlign val="superscript"/>
        <sz val="8"/>
        <rFont val="Arial"/>
        <family val="2"/>
      </rPr>
      <t>-2</t>
    </r>
    <r>
      <rPr>
        <b/>
        <sz val="8"/>
        <rFont val="Arial"/>
        <family val="2"/>
      </rPr>
      <t>d</t>
    </r>
    <r>
      <rPr>
        <b/>
        <vertAlign val="superscript"/>
        <sz val="8"/>
        <rFont val="Arial"/>
        <family val="2"/>
      </rPr>
      <t>-1</t>
    </r>
  </si>
  <si>
    <t>Käfighaltung / Kotband ohne Belüftung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</si>
</sst>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49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49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9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49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9" fontId="7" fillId="0" borderId="1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" fontId="0" fillId="0" borderId="12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right"/>
    </xf>
    <xf numFmtId="0" fontId="0" fillId="0" borderId="0" xfId="0" applyFill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49" fontId="7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/>
    </xf>
    <xf numFmtId="49" fontId="7" fillId="0" borderId="3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49" fontId="7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23" xfId="0" applyFill="1" applyBorder="1" applyAlignment="1">
      <alignment/>
    </xf>
    <xf numFmtId="49" fontId="7" fillId="0" borderId="10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49" fontId="0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8" xfId="0" applyBorder="1" applyAlignment="1">
      <alignment/>
    </xf>
    <xf numFmtId="49" fontId="7" fillId="0" borderId="10" xfId="0" applyNumberFormat="1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12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1" xfId="0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11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7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11" xfId="0" applyNumberForma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33" xfId="0" applyNumberFormat="1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49" fontId="0" fillId="0" borderId="3" xfId="0" applyNumberFormat="1" applyBorder="1" applyAlignment="1">
      <alignment/>
    </xf>
    <xf numFmtId="0" fontId="0" fillId="0" borderId="18" xfId="0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0" fontId="0" fillId="0" borderId="32" xfId="0" applyFill="1" applyBorder="1" applyAlignment="1">
      <alignment vertical="top" wrapText="1"/>
    </xf>
    <xf numFmtId="177" fontId="7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7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2" fontId="7" fillId="0" borderId="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3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7"/>
  <sheetViews>
    <sheetView tabSelected="1" workbookViewId="0" topLeftCell="A1">
      <pane ySplit="2" topLeftCell="BM45" activePane="bottomLeft" state="frozen"/>
      <selection pane="topLeft" activeCell="A1" sqref="A1"/>
      <selection pane="bottomLeft" activeCell="Q57" sqref="Q57"/>
    </sheetView>
  </sheetViews>
  <sheetFormatPr defaultColWidth="11.421875" defaultRowHeight="12.75"/>
  <cols>
    <col min="1" max="1" width="5.28125" style="58" customWidth="1"/>
    <col min="2" max="2" width="8.28125" style="0" customWidth="1"/>
    <col min="3" max="3" width="18.8515625" style="0" customWidth="1"/>
    <col min="4" max="4" width="7.421875" style="110" customWidth="1"/>
    <col min="5" max="5" width="7.00390625" style="110" customWidth="1"/>
    <col min="6" max="6" width="8.7109375" style="110" customWidth="1"/>
    <col min="7" max="7" width="7.8515625" style="110" customWidth="1"/>
    <col min="8" max="8" width="6.57421875" style="110" customWidth="1"/>
    <col min="9" max="9" width="7.421875" style="110" customWidth="1"/>
    <col min="10" max="10" width="7.8515625" style="110" customWidth="1"/>
    <col min="11" max="11" width="7.8515625" style="112" customWidth="1"/>
    <col min="12" max="12" width="7.00390625" style="112" customWidth="1"/>
    <col min="13" max="13" width="7.7109375" style="0" customWidth="1"/>
    <col min="14" max="14" width="8.7109375" style="110" customWidth="1"/>
    <col min="15" max="15" width="10.7109375" style="18" customWidth="1"/>
  </cols>
  <sheetData>
    <row r="1" spans="1:15" ht="61.5" customHeight="1">
      <c r="A1" s="43" t="s">
        <v>0</v>
      </c>
      <c r="B1" s="4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3" t="s">
        <v>13</v>
      </c>
      <c r="O1" s="4" t="s">
        <v>14</v>
      </c>
    </row>
    <row r="2" spans="1:15" ht="13.5" thickBot="1">
      <c r="A2" s="5"/>
      <c r="B2" s="6"/>
      <c r="C2" s="68" t="s">
        <v>15</v>
      </c>
      <c r="D2" s="7" t="s">
        <v>272</v>
      </c>
      <c r="E2" s="7" t="s">
        <v>272</v>
      </c>
      <c r="F2" s="7" t="s">
        <v>272</v>
      </c>
      <c r="G2" s="7" t="s">
        <v>272</v>
      </c>
      <c r="H2" s="7" t="s">
        <v>272</v>
      </c>
      <c r="I2" s="7" t="s">
        <v>272</v>
      </c>
      <c r="J2" s="7" t="s">
        <v>272</v>
      </c>
      <c r="K2" s="8" t="s">
        <v>272</v>
      </c>
      <c r="L2" s="8" t="s">
        <v>272</v>
      </c>
      <c r="M2" s="8" t="s">
        <v>272</v>
      </c>
      <c r="N2" s="9" t="s">
        <v>272</v>
      </c>
      <c r="O2" s="10"/>
    </row>
    <row r="3" spans="1:14" ht="12.75">
      <c r="A3" s="11" t="s">
        <v>16</v>
      </c>
      <c r="B3" s="12" t="s">
        <v>17</v>
      </c>
      <c r="C3" s="13"/>
      <c r="D3" s="14"/>
      <c r="E3" s="14"/>
      <c r="F3" s="14"/>
      <c r="G3" s="14" t="s">
        <v>18</v>
      </c>
      <c r="H3" s="14"/>
      <c r="I3" s="14"/>
      <c r="J3" s="14"/>
      <c r="K3" s="15"/>
      <c r="L3" s="15"/>
      <c r="M3" s="16"/>
      <c r="N3" s="17"/>
    </row>
    <row r="4" spans="1:14" ht="12.75">
      <c r="A4" s="19" t="s">
        <v>19</v>
      </c>
      <c r="B4" s="20" t="s">
        <v>20</v>
      </c>
      <c r="C4" s="20"/>
      <c r="D4" s="21"/>
      <c r="E4" s="21"/>
      <c r="F4" s="21"/>
      <c r="G4" s="21"/>
      <c r="H4" s="21"/>
      <c r="I4" s="21"/>
      <c r="J4" s="21" t="s">
        <v>21</v>
      </c>
      <c r="K4" s="22">
        <v>15.79</v>
      </c>
      <c r="L4" s="22"/>
      <c r="M4" s="23"/>
      <c r="N4" s="24"/>
    </row>
    <row r="5" spans="1:14" ht="20.25">
      <c r="A5" s="25" t="s">
        <v>22</v>
      </c>
      <c r="B5" s="20"/>
      <c r="C5" s="26" t="s">
        <v>23</v>
      </c>
      <c r="D5" s="28">
        <v>4.86</v>
      </c>
      <c r="E5" s="21">
        <v>4.86</v>
      </c>
      <c r="F5" s="21">
        <v>4.86</v>
      </c>
      <c r="G5" s="21">
        <v>4.86</v>
      </c>
      <c r="H5" s="21" t="s">
        <v>24</v>
      </c>
      <c r="I5" s="21" t="s">
        <v>24</v>
      </c>
      <c r="J5" s="21" t="s">
        <v>24</v>
      </c>
      <c r="K5" s="21" t="s">
        <v>24</v>
      </c>
      <c r="L5" s="22">
        <v>4</v>
      </c>
      <c r="M5" s="30">
        <v>4.4</v>
      </c>
      <c r="N5" s="24" t="s">
        <v>24</v>
      </c>
    </row>
    <row r="6" spans="1:14" ht="20.25">
      <c r="A6" s="25" t="s">
        <v>25</v>
      </c>
      <c r="B6" s="20"/>
      <c r="C6" s="26" t="s">
        <v>26</v>
      </c>
      <c r="D6" s="28">
        <v>4.86</v>
      </c>
      <c r="E6" s="21">
        <v>4.86</v>
      </c>
      <c r="F6" s="21">
        <v>4.86</v>
      </c>
      <c r="G6" s="21">
        <v>4.86</v>
      </c>
      <c r="H6" s="21" t="s">
        <v>24</v>
      </c>
      <c r="I6" s="21" t="s">
        <v>24</v>
      </c>
      <c r="J6" s="21" t="s">
        <v>24</v>
      </c>
      <c r="K6" s="21" t="s">
        <v>24</v>
      </c>
      <c r="L6" s="22">
        <v>4</v>
      </c>
      <c r="M6" s="23"/>
      <c r="N6" s="24" t="s">
        <v>24</v>
      </c>
    </row>
    <row r="7" spans="1:16" ht="21">
      <c r="A7" s="25" t="s">
        <v>27</v>
      </c>
      <c r="B7" s="20"/>
      <c r="C7" s="26" t="s">
        <v>28</v>
      </c>
      <c r="D7" s="28">
        <v>14.57</v>
      </c>
      <c r="E7" s="21">
        <v>14.57</v>
      </c>
      <c r="F7" s="21">
        <v>14.57</v>
      </c>
      <c r="G7" s="21">
        <v>14.57</v>
      </c>
      <c r="H7" s="21" t="s">
        <v>24</v>
      </c>
      <c r="I7" s="21" t="s">
        <v>24</v>
      </c>
      <c r="J7" s="21">
        <v>20.04</v>
      </c>
      <c r="K7" s="21" t="s">
        <v>24</v>
      </c>
      <c r="L7" s="22">
        <v>12</v>
      </c>
      <c r="M7" s="30">
        <v>11</v>
      </c>
      <c r="N7" s="24">
        <v>12.2</v>
      </c>
      <c r="O7" s="315" t="s">
        <v>29</v>
      </c>
      <c r="P7" s="316"/>
    </row>
    <row r="8" spans="1:16" ht="30.75">
      <c r="A8" s="25" t="s">
        <v>30</v>
      </c>
      <c r="B8" s="20"/>
      <c r="C8" s="26" t="s">
        <v>31</v>
      </c>
      <c r="D8" s="28">
        <v>12.2</v>
      </c>
      <c r="E8" s="21" t="s">
        <v>24</v>
      </c>
      <c r="F8" s="21" t="s">
        <v>24</v>
      </c>
      <c r="G8" s="21" t="s">
        <v>24</v>
      </c>
      <c r="H8" s="21" t="s">
        <v>24</v>
      </c>
      <c r="I8" s="21" t="s">
        <v>24</v>
      </c>
      <c r="J8" s="21" t="s">
        <v>24</v>
      </c>
      <c r="K8" s="21" t="s">
        <v>24</v>
      </c>
      <c r="L8" s="21" t="s">
        <v>24</v>
      </c>
      <c r="M8" s="30">
        <v>9.2</v>
      </c>
      <c r="N8" s="24">
        <v>12.2</v>
      </c>
      <c r="O8" s="315" t="s">
        <v>32</v>
      </c>
      <c r="P8" s="316"/>
    </row>
    <row r="9" spans="1:16" ht="21">
      <c r="A9" s="25" t="s">
        <v>33</v>
      </c>
      <c r="B9" s="20"/>
      <c r="C9" s="26" t="s">
        <v>34</v>
      </c>
      <c r="D9" s="28">
        <v>14.57</v>
      </c>
      <c r="E9" s="21">
        <v>14.57</v>
      </c>
      <c r="F9" s="21">
        <v>14.57</v>
      </c>
      <c r="G9" s="21">
        <v>14.57</v>
      </c>
      <c r="H9" s="21" t="s">
        <v>24</v>
      </c>
      <c r="I9" s="21" t="s">
        <v>24</v>
      </c>
      <c r="J9" s="21" t="s">
        <v>24</v>
      </c>
      <c r="K9" s="21" t="s">
        <v>24</v>
      </c>
      <c r="L9" s="22">
        <v>12</v>
      </c>
      <c r="M9" s="30">
        <v>11</v>
      </c>
      <c r="N9" s="24">
        <v>10.2</v>
      </c>
      <c r="O9" s="315" t="s">
        <v>29</v>
      </c>
      <c r="P9" s="316"/>
    </row>
    <row r="10" spans="1:14" ht="20.25">
      <c r="A10" s="25" t="s">
        <v>35</v>
      </c>
      <c r="B10" s="20"/>
      <c r="C10" s="26" t="s">
        <v>36</v>
      </c>
      <c r="D10" s="28">
        <v>14.57</v>
      </c>
      <c r="E10" s="21">
        <v>14.57</v>
      </c>
      <c r="F10" s="21">
        <v>14.57</v>
      </c>
      <c r="G10" s="21">
        <v>14.57</v>
      </c>
      <c r="H10" s="21" t="s">
        <v>24</v>
      </c>
      <c r="I10" s="21" t="s">
        <v>24</v>
      </c>
      <c r="J10" s="21" t="s">
        <v>24</v>
      </c>
      <c r="K10" s="21" t="s">
        <v>24</v>
      </c>
      <c r="L10" s="22">
        <v>13</v>
      </c>
      <c r="M10" s="30">
        <v>11</v>
      </c>
      <c r="N10" s="24" t="s">
        <v>24</v>
      </c>
    </row>
    <row r="11" spans="1:14" ht="20.25">
      <c r="A11" s="25" t="s">
        <v>37</v>
      </c>
      <c r="B11" s="20"/>
      <c r="C11" s="26" t="s">
        <v>38</v>
      </c>
      <c r="D11" s="28">
        <v>15.79</v>
      </c>
      <c r="E11" s="21">
        <v>15.79</v>
      </c>
      <c r="F11" s="21">
        <v>15.79</v>
      </c>
      <c r="G11" s="21">
        <v>15.79</v>
      </c>
      <c r="H11" s="21" t="s">
        <v>24</v>
      </c>
      <c r="I11" s="21" t="s">
        <v>24</v>
      </c>
      <c r="J11" s="21" t="s">
        <v>24</v>
      </c>
      <c r="K11" s="21" t="s">
        <v>24</v>
      </c>
      <c r="L11" s="22">
        <v>13</v>
      </c>
      <c r="M11" s="30">
        <v>11</v>
      </c>
      <c r="N11" s="24" t="s">
        <v>24</v>
      </c>
    </row>
    <row r="12" spans="1:14" ht="12.75">
      <c r="A12" s="31" t="s">
        <v>39</v>
      </c>
      <c r="B12" s="20" t="s">
        <v>40</v>
      </c>
      <c r="C12" s="26"/>
      <c r="D12" s="28">
        <v>5.3</v>
      </c>
      <c r="E12" s="21" t="s">
        <v>24</v>
      </c>
      <c r="F12" s="21" t="s">
        <v>24</v>
      </c>
      <c r="G12" s="21" t="s">
        <v>24</v>
      </c>
      <c r="H12" s="21" t="s">
        <v>24</v>
      </c>
      <c r="I12" s="21" t="s">
        <v>24</v>
      </c>
      <c r="J12" s="21" t="s">
        <v>24</v>
      </c>
      <c r="K12" s="21" t="s">
        <v>24</v>
      </c>
      <c r="L12" s="21" t="s">
        <v>24</v>
      </c>
      <c r="M12" s="27">
        <v>5.3</v>
      </c>
      <c r="N12" s="24" t="s">
        <v>24</v>
      </c>
    </row>
    <row r="13" spans="1:14" ht="12.75">
      <c r="A13" s="32" t="s">
        <v>41</v>
      </c>
      <c r="B13" s="33" t="s">
        <v>42</v>
      </c>
      <c r="C13" s="33" t="s">
        <v>43</v>
      </c>
      <c r="D13" s="28">
        <v>9.5</v>
      </c>
      <c r="E13" s="21" t="s">
        <v>24</v>
      </c>
      <c r="F13" s="21" t="s">
        <v>24</v>
      </c>
      <c r="G13" s="21" t="s">
        <v>24</v>
      </c>
      <c r="H13" s="21" t="s">
        <v>24</v>
      </c>
      <c r="I13" s="21" t="s">
        <v>24</v>
      </c>
      <c r="J13" s="21" t="s">
        <v>24</v>
      </c>
      <c r="K13" s="21" t="s">
        <v>24</v>
      </c>
      <c r="L13" s="21" t="s">
        <v>24</v>
      </c>
      <c r="M13" s="21">
        <v>9.5</v>
      </c>
      <c r="N13" s="24" t="s">
        <v>24</v>
      </c>
    </row>
    <row r="14" spans="1:14" ht="12.75">
      <c r="A14" s="19" t="s">
        <v>44</v>
      </c>
      <c r="B14" s="34" t="s">
        <v>45</v>
      </c>
      <c r="C14" s="35" t="s">
        <v>46</v>
      </c>
      <c r="D14" s="28">
        <v>7.2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>
        <v>11.169</v>
      </c>
      <c r="K14" s="21" t="s">
        <v>24</v>
      </c>
      <c r="L14" s="21" t="s">
        <v>24</v>
      </c>
      <c r="M14" s="27">
        <v>7.2</v>
      </c>
      <c r="N14" s="24" t="s">
        <v>24</v>
      </c>
    </row>
    <row r="15" spans="1:14" ht="20.25">
      <c r="A15" s="31" t="s">
        <v>47</v>
      </c>
      <c r="B15" s="20"/>
      <c r="C15" s="26" t="s">
        <v>48</v>
      </c>
      <c r="D15" s="28">
        <v>2.43</v>
      </c>
      <c r="E15" s="21">
        <v>2.43</v>
      </c>
      <c r="F15" s="21">
        <v>2.43</v>
      </c>
      <c r="G15" s="21">
        <v>2.43</v>
      </c>
      <c r="H15" s="21" t="s">
        <v>24</v>
      </c>
      <c r="I15" s="21" t="s">
        <v>24</v>
      </c>
      <c r="J15" s="21" t="s">
        <v>24</v>
      </c>
      <c r="K15" s="21" t="s">
        <v>24</v>
      </c>
      <c r="L15" s="22">
        <v>2</v>
      </c>
      <c r="M15" s="21" t="s">
        <v>24</v>
      </c>
      <c r="N15" s="24" t="s">
        <v>24</v>
      </c>
    </row>
    <row r="16" spans="1:14" ht="20.25">
      <c r="A16" s="31" t="s">
        <v>49</v>
      </c>
      <c r="B16" s="20"/>
      <c r="C16" s="26" t="s">
        <v>50</v>
      </c>
      <c r="D16" s="28">
        <v>2.43</v>
      </c>
      <c r="E16" s="21">
        <v>2.43</v>
      </c>
      <c r="F16" s="21">
        <v>2.43</v>
      </c>
      <c r="G16" s="21">
        <v>2.43</v>
      </c>
      <c r="H16" s="21" t="s">
        <v>24</v>
      </c>
      <c r="I16" s="21" t="s">
        <v>24</v>
      </c>
      <c r="J16" s="21">
        <v>6.93</v>
      </c>
      <c r="K16" s="21" t="s">
        <v>24</v>
      </c>
      <c r="L16" s="22">
        <v>2</v>
      </c>
      <c r="M16" s="21" t="s">
        <v>24</v>
      </c>
      <c r="N16" s="24" t="s">
        <v>24</v>
      </c>
    </row>
    <row r="17" spans="1:15" s="36" customFormat="1" ht="20.25">
      <c r="A17" s="31" t="s">
        <v>51</v>
      </c>
      <c r="B17" s="20"/>
      <c r="C17" s="26" t="s">
        <v>52</v>
      </c>
      <c r="D17" s="28">
        <v>3.04</v>
      </c>
      <c r="E17" s="21">
        <v>3.04</v>
      </c>
      <c r="F17" s="21">
        <v>3.04</v>
      </c>
      <c r="G17" s="21">
        <v>3.04</v>
      </c>
      <c r="H17" s="21" t="s">
        <v>24</v>
      </c>
      <c r="I17" s="21" t="s">
        <v>24</v>
      </c>
      <c r="J17" s="21" t="s">
        <v>24</v>
      </c>
      <c r="K17" s="21" t="s">
        <v>24</v>
      </c>
      <c r="L17" s="22">
        <v>2.5</v>
      </c>
      <c r="M17" s="21" t="s">
        <v>24</v>
      </c>
      <c r="N17" s="24" t="s">
        <v>24</v>
      </c>
      <c r="O17" s="18"/>
    </row>
    <row r="18" spans="1:16" s="36" customFormat="1" ht="21">
      <c r="A18" s="31" t="s">
        <v>53</v>
      </c>
      <c r="B18" s="20"/>
      <c r="C18" s="26" t="s">
        <v>54</v>
      </c>
      <c r="D18" s="28">
        <v>3.04</v>
      </c>
      <c r="E18" s="21" t="s">
        <v>24</v>
      </c>
      <c r="F18" s="21" t="s">
        <v>24</v>
      </c>
      <c r="G18" s="21" t="s">
        <v>24</v>
      </c>
      <c r="H18" s="21" t="s">
        <v>24</v>
      </c>
      <c r="I18" s="21" t="s">
        <v>24</v>
      </c>
      <c r="J18" s="21">
        <v>6.93</v>
      </c>
      <c r="K18" s="21" t="s">
        <v>24</v>
      </c>
      <c r="L18" s="21" t="s">
        <v>24</v>
      </c>
      <c r="M18" s="21" t="s">
        <v>24</v>
      </c>
      <c r="N18" s="24">
        <v>3.04</v>
      </c>
      <c r="O18" s="315" t="s">
        <v>55</v>
      </c>
      <c r="P18" s="316"/>
    </row>
    <row r="19" spans="1:16" ht="21">
      <c r="A19" s="31" t="s">
        <v>56</v>
      </c>
      <c r="B19" s="20"/>
      <c r="C19" s="26" t="s">
        <v>57</v>
      </c>
      <c r="D19" s="28">
        <v>3.04</v>
      </c>
      <c r="E19" s="21" t="s">
        <v>24</v>
      </c>
      <c r="F19" s="21" t="s">
        <v>24</v>
      </c>
      <c r="G19" s="21" t="s">
        <v>24</v>
      </c>
      <c r="H19" s="21" t="s">
        <v>24</v>
      </c>
      <c r="I19" s="21" t="s">
        <v>24</v>
      </c>
      <c r="J19" s="21" t="s">
        <v>24</v>
      </c>
      <c r="K19" s="21" t="s">
        <v>24</v>
      </c>
      <c r="L19" s="21" t="s">
        <v>24</v>
      </c>
      <c r="M19" s="21" t="s">
        <v>24</v>
      </c>
      <c r="N19" s="24">
        <v>3.04</v>
      </c>
      <c r="O19" s="315" t="s">
        <v>55</v>
      </c>
      <c r="P19" s="316"/>
    </row>
    <row r="20" spans="1:14" ht="13.5" thickBot="1">
      <c r="A20" s="5" t="s">
        <v>58</v>
      </c>
      <c r="B20" s="6"/>
      <c r="C20" s="37" t="s">
        <v>59</v>
      </c>
      <c r="D20" s="38">
        <v>3.64</v>
      </c>
      <c r="E20" s="39">
        <v>3.64</v>
      </c>
      <c r="F20" s="39">
        <v>3.64</v>
      </c>
      <c r="G20" s="39">
        <v>3.64</v>
      </c>
      <c r="H20" s="39" t="s">
        <v>24</v>
      </c>
      <c r="I20" s="39" t="s">
        <v>24</v>
      </c>
      <c r="J20" s="39" t="s">
        <v>24</v>
      </c>
      <c r="K20" s="39" t="s">
        <v>24</v>
      </c>
      <c r="L20" s="40">
        <v>3</v>
      </c>
      <c r="M20" s="41" t="s">
        <v>24</v>
      </c>
      <c r="N20" s="42" t="s">
        <v>24</v>
      </c>
    </row>
    <row r="21" spans="1:14" ht="60.75" customHeight="1">
      <c r="A21" s="43" t="s">
        <v>0</v>
      </c>
      <c r="B21" s="44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2" t="s">
        <v>10</v>
      </c>
      <c r="L21" s="2" t="s">
        <v>11</v>
      </c>
      <c r="M21" s="45" t="s">
        <v>12</v>
      </c>
      <c r="N21" s="45" t="s">
        <v>13</v>
      </c>
    </row>
    <row r="22" spans="1:14" ht="13.5" thickBot="1">
      <c r="A22" s="5"/>
      <c r="B22" s="6"/>
      <c r="C22" s="68" t="s">
        <v>15</v>
      </c>
      <c r="D22" s="7" t="s">
        <v>272</v>
      </c>
      <c r="E22" s="7" t="s">
        <v>272</v>
      </c>
      <c r="F22" s="7" t="s">
        <v>272</v>
      </c>
      <c r="G22" s="7" t="s">
        <v>272</v>
      </c>
      <c r="H22" s="7" t="s">
        <v>272</v>
      </c>
      <c r="I22" s="7" t="s">
        <v>272</v>
      </c>
      <c r="J22" s="7" t="s">
        <v>272</v>
      </c>
      <c r="K22" s="8" t="s">
        <v>272</v>
      </c>
      <c r="L22" s="8" t="s">
        <v>272</v>
      </c>
      <c r="M22" s="46" t="s">
        <v>272</v>
      </c>
      <c r="N22" s="47" t="s">
        <v>272</v>
      </c>
    </row>
    <row r="23" spans="1:14" ht="12.75">
      <c r="A23" s="19" t="s">
        <v>60</v>
      </c>
      <c r="B23" s="20" t="s">
        <v>61</v>
      </c>
      <c r="C23" s="26"/>
      <c r="D23" s="28"/>
      <c r="E23" s="21"/>
      <c r="F23" s="21"/>
      <c r="G23" s="48"/>
      <c r="H23" s="48"/>
      <c r="I23" s="48"/>
      <c r="J23" s="21"/>
      <c r="K23" s="22"/>
      <c r="L23" s="22"/>
      <c r="M23" s="30">
        <v>3.9</v>
      </c>
      <c r="N23" s="24"/>
    </row>
    <row r="24" spans="1:14" ht="20.25">
      <c r="A24" s="31" t="s">
        <v>62</v>
      </c>
      <c r="B24" s="20"/>
      <c r="C24" s="26" t="s">
        <v>63</v>
      </c>
      <c r="D24" s="28">
        <v>2.43</v>
      </c>
      <c r="E24" s="21">
        <v>2.43</v>
      </c>
      <c r="F24" s="21">
        <v>2.43</v>
      </c>
      <c r="G24" s="21">
        <v>2.43</v>
      </c>
      <c r="H24" s="21" t="s">
        <v>24</v>
      </c>
      <c r="I24" s="21" t="s">
        <v>24</v>
      </c>
      <c r="J24" s="21" t="s">
        <v>24</v>
      </c>
      <c r="K24" s="21" t="s">
        <v>24</v>
      </c>
      <c r="L24" s="22">
        <v>2</v>
      </c>
      <c r="M24" s="21" t="s">
        <v>24</v>
      </c>
      <c r="N24" s="24" t="s">
        <v>24</v>
      </c>
    </row>
    <row r="25" spans="1:14" ht="12.75">
      <c r="A25" s="31" t="s">
        <v>64</v>
      </c>
      <c r="B25" s="20"/>
      <c r="C25" s="26" t="s">
        <v>65</v>
      </c>
      <c r="D25" s="28">
        <v>2.43</v>
      </c>
      <c r="E25" s="21">
        <v>2.43</v>
      </c>
      <c r="F25" s="21">
        <v>2.43</v>
      </c>
      <c r="G25" s="21">
        <v>2.43</v>
      </c>
      <c r="H25" s="21" t="s">
        <v>24</v>
      </c>
      <c r="I25" s="21" t="s">
        <v>24</v>
      </c>
      <c r="J25" s="21" t="s">
        <v>24</v>
      </c>
      <c r="K25" s="21" t="s">
        <v>24</v>
      </c>
      <c r="L25" s="22">
        <v>2</v>
      </c>
      <c r="M25" s="21" t="s">
        <v>24</v>
      </c>
      <c r="N25" s="24" t="s">
        <v>24</v>
      </c>
    </row>
    <row r="26" spans="1:14" ht="20.25">
      <c r="A26" s="31" t="s">
        <v>66</v>
      </c>
      <c r="B26" s="20"/>
      <c r="C26" s="26" t="s">
        <v>28</v>
      </c>
      <c r="D26" s="28">
        <v>3.04</v>
      </c>
      <c r="E26" s="21">
        <v>3.04</v>
      </c>
      <c r="F26" s="21">
        <v>3.04</v>
      </c>
      <c r="G26" s="21">
        <v>3.04</v>
      </c>
      <c r="H26" s="21" t="s">
        <v>24</v>
      </c>
      <c r="I26" s="21" t="s">
        <v>24</v>
      </c>
      <c r="J26" s="21" t="s">
        <v>24</v>
      </c>
      <c r="K26" s="21" t="s">
        <v>24</v>
      </c>
      <c r="L26" s="22">
        <v>2.5</v>
      </c>
      <c r="M26" s="21" t="s">
        <v>24</v>
      </c>
      <c r="N26" s="24" t="s">
        <v>24</v>
      </c>
    </row>
    <row r="27" spans="1:15" ht="21">
      <c r="A27" s="31" t="s">
        <v>67</v>
      </c>
      <c r="B27" s="20"/>
      <c r="C27" s="26" t="s">
        <v>68</v>
      </c>
      <c r="D27" s="28">
        <v>3.04</v>
      </c>
      <c r="E27" s="21" t="s">
        <v>24</v>
      </c>
      <c r="F27" s="21" t="s">
        <v>24</v>
      </c>
      <c r="G27" s="21" t="s">
        <v>24</v>
      </c>
      <c r="H27" s="21" t="s">
        <v>24</v>
      </c>
      <c r="I27" s="21" t="s">
        <v>24</v>
      </c>
      <c r="J27" s="21" t="s">
        <v>24</v>
      </c>
      <c r="K27" s="21" t="s">
        <v>24</v>
      </c>
      <c r="L27" s="21" t="s">
        <v>24</v>
      </c>
      <c r="M27" s="21" t="s">
        <v>24</v>
      </c>
      <c r="N27" s="24">
        <v>3.04</v>
      </c>
      <c r="O27" s="18" t="s">
        <v>55</v>
      </c>
    </row>
    <row r="28" spans="1:15" ht="21">
      <c r="A28" s="32" t="s">
        <v>69</v>
      </c>
      <c r="B28" s="33"/>
      <c r="C28" s="49" t="s">
        <v>57</v>
      </c>
      <c r="D28" s="28">
        <v>3.04</v>
      </c>
      <c r="E28" s="21" t="s">
        <v>24</v>
      </c>
      <c r="F28" s="21" t="s">
        <v>24</v>
      </c>
      <c r="G28" s="21" t="s">
        <v>24</v>
      </c>
      <c r="H28" s="21" t="s">
        <v>24</v>
      </c>
      <c r="I28" s="21" t="s">
        <v>24</v>
      </c>
      <c r="J28" s="21" t="s">
        <v>24</v>
      </c>
      <c r="K28" s="21" t="s">
        <v>24</v>
      </c>
      <c r="L28" s="21" t="s">
        <v>24</v>
      </c>
      <c r="M28" s="21" t="s">
        <v>24</v>
      </c>
      <c r="N28" s="24">
        <v>3.04</v>
      </c>
      <c r="O28" s="18" t="s">
        <v>55</v>
      </c>
    </row>
    <row r="29" spans="1:15" s="58" customFormat="1" ht="20.25">
      <c r="A29" s="51" t="s">
        <v>70</v>
      </c>
      <c r="B29" s="52"/>
      <c r="C29" s="53" t="s">
        <v>71</v>
      </c>
      <c r="D29" s="54">
        <v>3.64</v>
      </c>
      <c r="E29" s="55">
        <v>3.64</v>
      </c>
      <c r="F29" s="55">
        <v>3.64</v>
      </c>
      <c r="G29" s="55">
        <v>3.64</v>
      </c>
      <c r="H29" s="21" t="s">
        <v>24</v>
      </c>
      <c r="I29" s="21" t="s">
        <v>24</v>
      </c>
      <c r="J29" s="21" t="s">
        <v>24</v>
      </c>
      <c r="K29" s="21" t="s">
        <v>24</v>
      </c>
      <c r="L29" s="56">
        <v>3</v>
      </c>
      <c r="M29" s="21" t="s">
        <v>24</v>
      </c>
      <c r="N29" s="24" t="s">
        <v>24</v>
      </c>
      <c r="O29" s="57"/>
    </row>
    <row r="30" spans="1:14" ht="12.75">
      <c r="A30" s="19" t="s">
        <v>72</v>
      </c>
      <c r="B30" s="20" t="s">
        <v>73</v>
      </c>
      <c r="C30" s="26"/>
      <c r="D30" s="21"/>
      <c r="E30" s="21" t="s">
        <v>24</v>
      </c>
      <c r="F30" s="21" t="s">
        <v>24</v>
      </c>
      <c r="G30" s="21" t="s">
        <v>24</v>
      </c>
      <c r="H30" s="21" t="s">
        <v>24</v>
      </c>
      <c r="I30" s="21" t="s">
        <v>24</v>
      </c>
      <c r="J30" s="21" t="s">
        <v>24</v>
      </c>
      <c r="K30" s="22">
        <v>2.5</v>
      </c>
      <c r="L30" s="21" t="s">
        <v>24</v>
      </c>
      <c r="M30" s="21" t="s">
        <v>24</v>
      </c>
      <c r="N30" s="24" t="s">
        <v>24</v>
      </c>
    </row>
    <row r="31" spans="1:14" ht="12.75">
      <c r="A31" s="31" t="s">
        <v>74</v>
      </c>
      <c r="B31" s="20"/>
      <c r="C31" s="26" t="s">
        <v>75</v>
      </c>
      <c r="D31" s="28">
        <v>1.42</v>
      </c>
      <c r="E31" s="21" t="s">
        <v>24</v>
      </c>
      <c r="F31" s="21" t="s">
        <v>24</v>
      </c>
      <c r="G31" s="21" t="s">
        <v>76</v>
      </c>
      <c r="H31" s="21"/>
      <c r="I31" s="21" t="s">
        <v>24</v>
      </c>
      <c r="J31" s="21" t="s">
        <v>24</v>
      </c>
      <c r="K31" s="22">
        <v>1.42</v>
      </c>
      <c r="L31" s="21" t="s">
        <v>24</v>
      </c>
      <c r="M31" s="21" t="s">
        <v>24</v>
      </c>
      <c r="N31" s="24" t="s">
        <v>24</v>
      </c>
    </row>
    <row r="32" spans="1:14" ht="20.25">
      <c r="A32" s="31" t="s">
        <v>77</v>
      </c>
      <c r="B32" s="20"/>
      <c r="C32" s="26" t="s">
        <v>78</v>
      </c>
      <c r="D32" s="28">
        <v>2.08</v>
      </c>
      <c r="E32" s="21" t="s">
        <v>24</v>
      </c>
      <c r="F32" s="21" t="s">
        <v>24</v>
      </c>
      <c r="G32" s="21" t="s">
        <v>79</v>
      </c>
      <c r="H32" s="21"/>
      <c r="I32" s="21" t="s">
        <v>24</v>
      </c>
      <c r="J32" s="21" t="s">
        <v>24</v>
      </c>
      <c r="K32" s="22">
        <v>2.08</v>
      </c>
      <c r="L32" s="21" t="s">
        <v>24</v>
      </c>
      <c r="M32" s="21" t="s">
        <v>24</v>
      </c>
      <c r="N32" s="24" t="s">
        <v>24</v>
      </c>
    </row>
    <row r="33" spans="1:14" ht="12.75">
      <c r="A33" s="31" t="s">
        <v>80</v>
      </c>
      <c r="B33" s="20" t="s">
        <v>81</v>
      </c>
      <c r="C33" s="26" t="s">
        <v>82</v>
      </c>
      <c r="D33" s="28">
        <v>2.5</v>
      </c>
      <c r="E33" s="21" t="s">
        <v>24</v>
      </c>
      <c r="F33" s="21" t="s">
        <v>24</v>
      </c>
      <c r="G33" s="21" t="s">
        <v>24</v>
      </c>
      <c r="H33" s="21" t="s">
        <v>24</v>
      </c>
      <c r="I33" s="21" t="s">
        <v>24</v>
      </c>
      <c r="J33" s="21" t="s">
        <v>24</v>
      </c>
      <c r="K33" s="21" t="s">
        <v>24</v>
      </c>
      <c r="L33" s="21" t="s">
        <v>24</v>
      </c>
      <c r="M33" s="59">
        <v>2.5</v>
      </c>
      <c r="N33" s="24" t="s">
        <v>24</v>
      </c>
    </row>
    <row r="34" spans="1:14" ht="21" thickBot="1">
      <c r="A34" s="60" t="s">
        <v>83</v>
      </c>
      <c r="B34" s="61"/>
      <c r="C34" s="37" t="s">
        <v>84</v>
      </c>
      <c r="D34" s="38">
        <v>2.5</v>
      </c>
      <c r="E34" s="39" t="s">
        <v>24</v>
      </c>
      <c r="F34" s="39" t="s">
        <v>24</v>
      </c>
      <c r="G34" s="39" t="s">
        <v>24</v>
      </c>
      <c r="H34" s="39" t="s">
        <v>24</v>
      </c>
      <c r="I34" s="39" t="s">
        <v>24</v>
      </c>
      <c r="J34" s="39" t="s">
        <v>24</v>
      </c>
      <c r="K34" s="39" t="s">
        <v>24</v>
      </c>
      <c r="L34" s="39" t="s">
        <v>24</v>
      </c>
      <c r="M34" s="62">
        <v>2.5</v>
      </c>
      <c r="N34" s="42" t="s">
        <v>24</v>
      </c>
    </row>
    <row r="35" spans="1:14" ht="51">
      <c r="A35" s="43" t="s">
        <v>0</v>
      </c>
      <c r="B35" s="44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2" t="s">
        <v>10</v>
      </c>
      <c r="L35" s="2" t="s">
        <v>11</v>
      </c>
      <c r="M35" s="45" t="s">
        <v>12</v>
      </c>
      <c r="N35" s="45" t="s">
        <v>13</v>
      </c>
    </row>
    <row r="36" spans="1:14" ht="13.5" thickBot="1">
      <c r="A36" s="5"/>
      <c r="B36" s="6"/>
      <c r="C36" s="68" t="s">
        <v>15</v>
      </c>
      <c r="D36" s="7" t="s">
        <v>272</v>
      </c>
      <c r="E36" s="7" t="s">
        <v>272</v>
      </c>
      <c r="F36" s="7" t="s">
        <v>272</v>
      </c>
      <c r="G36" s="7" t="s">
        <v>272</v>
      </c>
      <c r="H36" s="7" t="s">
        <v>272</v>
      </c>
      <c r="I36" s="7" t="s">
        <v>272</v>
      </c>
      <c r="J36" s="7" t="s">
        <v>272</v>
      </c>
      <c r="K36" s="8" t="s">
        <v>272</v>
      </c>
      <c r="L36" s="8" t="s">
        <v>272</v>
      </c>
      <c r="M36" s="46" t="s">
        <v>272</v>
      </c>
      <c r="N36" s="47" t="s">
        <v>272</v>
      </c>
    </row>
    <row r="37" spans="1:14" ht="12.75">
      <c r="A37" s="19" t="s">
        <v>85</v>
      </c>
      <c r="B37" s="63" t="s">
        <v>86</v>
      </c>
      <c r="C37" s="26"/>
      <c r="D37" s="21"/>
      <c r="E37" s="21"/>
      <c r="F37" s="21"/>
      <c r="G37" s="48"/>
      <c r="H37" s="48"/>
      <c r="I37" s="48"/>
      <c r="J37" s="21"/>
      <c r="K37" s="22"/>
      <c r="L37" s="22"/>
      <c r="M37" s="33"/>
      <c r="N37" s="24"/>
    </row>
    <row r="38" spans="1:14" ht="12.75">
      <c r="A38" s="19" t="s">
        <v>87</v>
      </c>
      <c r="B38" s="20" t="s">
        <v>88</v>
      </c>
      <c r="C38" s="26"/>
      <c r="D38" s="21"/>
      <c r="E38" s="21"/>
      <c r="F38" s="21"/>
      <c r="G38" s="48"/>
      <c r="H38" s="48"/>
      <c r="I38" s="48"/>
      <c r="J38" s="21" t="s">
        <v>89</v>
      </c>
      <c r="K38" s="22"/>
      <c r="L38" s="22"/>
      <c r="M38" s="33"/>
      <c r="N38" s="24"/>
    </row>
    <row r="39" spans="1:14" ht="20.25">
      <c r="A39" s="25" t="s">
        <v>90</v>
      </c>
      <c r="B39" s="20"/>
      <c r="C39" s="26" t="s">
        <v>91</v>
      </c>
      <c r="D39" s="28">
        <v>3.64</v>
      </c>
      <c r="E39" s="21">
        <v>3.64</v>
      </c>
      <c r="F39" s="21" t="s">
        <v>92</v>
      </c>
      <c r="G39" s="21" t="s">
        <v>24</v>
      </c>
      <c r="H39" s="29">
        <v>6.25464</v>
      </c>
      <c r="I39" s="21" t="s">
        <v>93</v>
      </c>
      <c r="J39" s="21" t="s">
        <v>94</v>
      </c>
      <c r="K39" s="21" t="s">
        <v>24</v>
      </c>
      <c r="L39" s="22" t="s">
        <v>95</v>
      </c>
      <c r="M39" s="30">
        <v>3</v>
      </c>
      <c r="N39" s="24" t="s">
        <v>24</v>
      </c>
    </row>
    <row r="40" spans="1:14" ht="20.25">
      <c r="A40" s="25" t="s">
        <v>96</v>
      </c>
      <c r="B40" s="20"/>
      <c r="C40" s="26" t="s">
        <v>97</v>
      </c>
      <c r="D40" s="28">
        <v>3.64</v>
      </c>
      <c r="E40" s="21">
        <v>3.64</v>
      </c>
      <c r="F40" s="21" t="s">
        <v>98</v>
      </c>
      <c r="G40" s="21" t="s">
        <v>24</v>
      </c>
      <c r="H40" s="29">
        <v>3.5478</v>
      </c>
      <c r="I40" s="21" t="s">
        <v>99</v>
      </c>
      <c r="J40" s="21" t="s">
        <v>94</v>
      </c>
      <c r="K40" s="21" t="s">
        <v>24</v>
      </c>
      <c r="L40" s="22" t="s">
        <v>100</v>
      </c>
      <c r="M40" s="30">
        <v>4</v>
      </c>
      <c r="N40" s="24" t="s">
        <v>24</v>
      </c>
    </row>
    <row r="41" spans="1:14" ht="20.25">
      <c r="A41" s="25" t="s">
        <v>101</v>
      </c>
      <c r="B41" s="20"/>
      <c r="C41" s="26" t="s">
        <v>102</v>
      </c>
      <c r="D41" s="28">
        <v>4.86</v>
      </c>
      <c r="E41" s="21">
        <v>4.86</v>
      </c>
      <c r="F41" s="21" t="s">
        <v>103</v>
      </c>
      <c r="G41" s="21" t="s">
        <v>24</v>
      </c>
      <c r="H41" s="21" t="s">
        <v>24</v>
      </c>
      <c r="I41" s="21" t="s">
        <v>104</v>
      </c>
      <c r="J41" s="21" t="s">
        <v>105</v>
      </c>
      <c r="K41" s="21" t="s">
        <v>24</v>
      </c>
      <c r="L41" s="22" t="s">
        <v>106</v>
      </c>
      <c r="M41" s="30">
        <v>3</v>
      </c>
      <c r="N41" s="24" t="s">
        <v>24</v>
      </c>
    </row>
    <row r="42" spans="1:14" ht="20.25">
      <c r="A42" s="25" t="s">
        <v>107</v>
      </c>
      <c r="B42" s="20"/>
      <c r="C42" s="26" t="s">
        <v>108</v>
      </c>
      <c r="D42" s="28">
        <v>4.1</v>
      </c>
      <c r="E42" s="21" t="s">
        <v>24</v>
      </c>
      <c r="F42" s="21" t="s">
        <v>24</v>
      </c>
      <c r="G42" s="21" t="s">
        <v>24</v>
      </c>
      <c r="H42" s="21" t="s">
        <v>24</v>
      </c>
      <c r="I42" s="21" t="s">
        <v>24</v>
      </c>
      <c r="J42" s="21" t="s">
        <v>109</v>
      </c>
      <c r="K42" s="21" t="s">
        <v>24</v>
      </c>
      <c r="L42" s="22" t="s">
        <v>110</v>
      </c>
      <c r="M42" s="30">
        <v>4</v>
      </c>
      <c r="N42" s="24" t="s">
        <v>24</v>
      </c>
    </row>
    <row r="43" spans="1:14" ht="20.25">
      <c r="A43" s="25" t="s">
        <v>111</v>
      </c>
      <c r="B43" s="20"/>
      <c r="C43" s="26" t="s">
        <v>112</v>
      </c>
      <c r="D43" s="28">
        <v>2.43</v>
      </c>
      <c r="E43" s="21">
        <v>2.43</v>
      </c>
      <c r="F43" s="21">
        <v>2</v>
      </c>
      <c r="G43" s="21" t="s">
        <v>24</v>
      </c>
      <c r="H43" s="21" t="s">
        <v>24</v>
      </c>
      <c r="I43" s="21" t="s">
        <v>24</v>
      </c>
      <c r="J43" s="21" t="s">
        <v>113</v>
      </c>
      <c r="K43" s="21" t="s">
        <v>24</v>
      </c>
      <c r="L43" s="22"/>
      <c r="M43" s="30" t="s">
        <v>114</v>
      </c>
      <c r="N43" s="24" t="s">
        <v>24</v>
      </c>
    </row>
    <row r="44" spans="1:14" ht="20.25">
      <c r="A44" s="25" t="s">
        <v>115</v>
      </c>
      <c r="B44" s="20"/>
      <c r="C44" s="26" t="s">
        <v>116</v>
      </c>
      <c r="D44" s="28">
        <v>2.43</v>
      </c>
      <c r="E44" s="21">
        <v>2.43</v>
      </c>
      <c r="F44" s="21">
        <v>2</v>
      </c>
      <c r="G44" s="21" t="s">
        <v>24</v>
      </c>
      <c r="H44" s="21" t="s">
        <v>24</v>
      </c>
      <c r="I44" s="21" t="s">
        <v>24</v>
      </c>
      <c r="J44" s="21" t="s">
        <v>24</v>
      </c>
      <c r="K44" s="21" t="s">
        <v>24</v>
      </c>
      <c r="L44" s="21" t="s">
        <v>24</v>
      </c>
      <c r="M44" s="21" t="s">
        <v>24</v>
      </c>
      <c r="N44" s="24" t="s">
        <v>24</v>
      </c>
    </row>
    <row r="45" spans="1:14" ht="20.25">
      <c r="A45" s="25" t="s">
        <v>117</v>
      </c>
      <c r="B45" s="20"/>
      <c r="C45" s="26" t="s">
        <v>118</v>
      </c>
      <c r="D45" s="28">
        <v>4.86</v>
      </c>
      <c r="E45" s="21">
        <v>4.86</v>
      </c>
      <c r="F45" s="21">
        <v>4</v>
      </c>
      <c r="G45" s="21" t="s">
        <v>24</v>
      </c>
      <c r="H45" s="21" t="s">
        <v>24</v>
      </c>
      <c r="I45" s="21" t="s">
        <v>24</v>
      </c>
      <c r="J45" s="21" t="s">
        <v>24</v>
      </c>
      <c r="K45" s="21" t="s">
        <v>24</v>
      </c>
      <c r="L45" s="21" t="s">
        <v>24</v>
      </c>
      <c r="M45" s="21" t="s">
        <v>24</v>
      </c>
      <c r="N45" s="24" t="s">
        <v>24</v>
      </c>
    </row>
    <row r="46" spans="1:14" ht="7.5" customHeight="1">
      <c r="A46" s="31"/>
      <c r="B46" s="20"/>
      <c r="C46" s="26"/>
      <c r="D46" s="21"/>
      <c r="E46" s="21"/>
      <c r="F46" s="21"/>
      <c r="G46" s="21"/>
      <c r="H46" s="21"/>
      <c r="I46" s="21"/>
      <c r="J46" s="21"/>
      <c r="K46" s="22"/>
      <c r="L46" s="22"/>
      <c r="M46" s="59"/>
      <c r="N46" s="24"/>
    </row>
    <row r="47" spans="1:14" ht="12.75">
      <c r="A47" s="19" t="s">
        <v>119</v>
      </c>
      <c r="B47" s="20" t="s">
        <v>120</v>
      </c>
      <c r="C47" s="26"/>
      <c r="D47" s="21"/>
      <c r="E47" s="21"/>
      <c r="F47" s="21"/>
      <c r="G47" s="21"/>
      <c r="H47" s="21"/>
      <c r="I47" s="21"/>
      <c r="J47" s="21"/>
      <c r="K47" s="22"/>
      <c r="L47" s="22"/>
      <c r="M47" s="59"/>
      <c r="N47" s="24"/>
    </row>
    <row r="48" spans="1:14" ht="20.25">
      <c r="A48" s="31" t="s">
        <v>121</v>
      </c>
      <c r="B48" s="20"/>
      <c r="C48" s="26" t="s">
        <v>122</v>
      </c>
      <c r="D48" s="28">
        <v>7.29</v>
      </c>
      <c r="E48" s="21">
        <v>7.29</v>
      </c>
      <c r="F48" s="21" t="s">
        <v>123</v>
      </c>
      <c r="G48" s="21" t="s">
        <v>24</v>
      </c>
      <c r="H48" s="21" t="s">
        <v>124</v>
      </c>
      <c r="I48" s="64" t="s">
        <v>125</v>
      </c>
      <c r="J48" s="21" t="s">
        <v>124</v>
      </c>
      <c r="K48" s="22" t="s">
        <v>124</v>
      </c>
      <c r="L48" s="22" t="s">
        <v>126</v>
      </c>
      <c r="M48" s="30" t="s">
        <v>24</v>
      </c>
      <c r="N48" s="24" t="s">
        <v>24</v>
      </c>
    </row>
    <row r="49" spans="1:14" ht="12.75">
      <c r="A49" s="31" t="s">
        <v>127</v>
      </c>
      <c r="B49" s="20"/>
      <c r="C49" s="26" t="s">
        <v>128</v>
      </c>
      <c r="D49" s="28">
        <v>4.79</v>
      </c>
      <c r="E49" s="21" t="s">
        <v>24</v>
      </c>
      <c r="F49" s="21" t="s">
        <v>24</v>
      </c>
      <c r="G49" s="21" t="s">
        <v>24</v>
      </c>
      <c r="H49" s="29">
        <v>2.628</v>
      </c>
      <c r="I49" s="21">
        <v>4.2</v>
      </c>
      <c r="J49" s="21"/>
      <c r="K49" s="22" t="s">
        <v>129</v>
      </c>
      <c r="L49" s="22">
        <v>4.2</v>
      </c>
      <c r="M49" s="59">
        <v>4.2</v>
      </c>
      <c r="N49" s="24" t="s">
        <v>24</v>
      </c>
    </row>
    <row r="50" spans="1:14" ht="12.75">
      <c r="A50" s="25" t="s">
        <v>130</v>
      </c>
      <c r="B50" s="20"/>
      <c r="C50" s="26" t="s">
        <v>131</v>
      </c>
      <c r="D50" s="28"/>
      <c r="E50" s="21" t="s">
        <v>24</v>
      </c>
      <c r="F50" s="21" t="s">
        <v>24</v>
      </c>
      <c r="G50" s="21" t="s">
        <v>24</v>
      </c>
      <c r="H50" s="21" t="s">
        <v>24</v>
      </c>
      <c r="I50" s="21" t="s">
        <v>24</v>
      </c>
      <c r="J50" s="21" t="s">
        <v>24</v>
      </c>
      <c r="K50" s="21" t="s">
        <v>24</v>
      </c>
      <c r="L50" s="21" t="s">
        <v>24</v>
      </c>
      <c r="M50" s="30">
        <v>8.3</v>
      </c>
      <c r="N50" s="24" t="s">
        <v>24</v>
      </c>
    </row>
    <row r="51" spans="1:14" ht="20.25">
      <c r="A51" s="25" t="s">
        <v>132</v>
      </c>
      <c r="B51" s="20"/>
      <c r="C51" s="26" t="s">
        <v>133</v>
      </c>
      <c r="D51" s="28">
        <v>2.4</v>
      </c>
      <c r="E51" s="21" t="s">
        <v>24</v>
      </c>
      <c r="F51" s="21" t="s">
        <v>24</v>
      </c>
      <c r="G51" s="21" t="s">
        <v>24</v>
      </c>
      <c r="H51" s="21" t="s">
        <v>24</v>
      </c>
      <c r="I51" s="21" t="s">
        <v>24</v>
      </c>
      <c r="J51" s="21" t="s">
        <v>24</v>
      </c>
      <c r="K51" s="21" t="s">
        <v>24</v>
      </c>
      <c r="L51" s="21" t="s">
        <v>24</v>
      </c>
      <c r="M51" s="30">
        <v>2.4</v>
      </c>
      <c r="N51" s="24" t="s">
        <v>24</v>
      </c>
    </row>
    <row r="52" spans="1:14" ht="30">
      <c r="A52" s="25" t="s">
        <v>134</v>
      </c>
      <c r="B52" s="20"/>
      <c r="C52" s="26" t="s">
        <v>135</v>
      </c>
      <c r="D52" s="28">
        <v>2.6</v>
      </c>
      <c r="E52" s="21" t="s">
        <v>24</v>
      </c>
      <c r="F52" s="21" t="s">
        <v>24</v>
      </c>
      <c r="G52" s="21" t="s">
        <v>24</v>
      </c>
      <c r="H52" s="21" t="s">
        <v>24</v>
      </c>
      <c r="I52" s="21" t="s">
        <v>24</v>
      </c>
      <c r="J52" s="21" t="s">
        <v>24</v>
      </c>
      <c r="K52" s="21" t="s">
        <v>24</v>
      </c>
      <c r="L52" s="21" t="s">
        <v>24</v>
      </c>
      <c r="M52" s="30">
        <v>2.6</v>
      </c>
      <c r="N52" s="24" t="s">
        <v>24</v>
      </c>
    </row>
    <row r="53" spans="1:14" ht="12.75">
      <c r="A53" s="31" t="s">
        <v>136</v>
      </c>
      <c r="B53" s="20"/>
      <c r="C53" s="26" t="s">
        <v>137</v>
      </c>
      <c r="D53" s="28">
        <v>0.7</v>
      </c>
      <c r="E53" s="21" t="s">
        <v>24</v>
      </c>
      <c r="F53" s="21" t="s">
        <v>24</v>
      </c>
      <c r="G53" s="21" t="s">
        <v>24</v>
      </c>
      <c r="H53" s="21" t="s">
        <v>24</v>
      </c>
      <c r="I53" s="21">
        <v>0.7</v>
      </c>
      <c r="J53" s="21" t="s">
        <v>24</v>
      </c>
      <c r="K53" s="22" t="s">
        <v>138</v>
      </c>
      <c r="L53" s="22">
        <v>0.6</v>
      </c>
      <c r="M53" s="59"/>
      <c r="N53" s="24" t="s">
        <v>24</v>
      </c>
    </row>
    <row r="54" spans="1:14" ht="30">
      <c r="A54" s="25" t="s">
        <v>139</v>
      </c>
      <c r="B54" s="20"/>
      <c r="C54" s="26" t="s">
        <v>140</v>
      </c>
      <c r="D54" s="28">
        <v>0.34</v>
      </c>
      <c r="E54" s="21" t="s">
        <v>24</v>
      </c>
      <c r="F54" s="21" t="s">
        <v>24</v>
      </c>
      <c r="G54" s="21" t="s">
        <v>24</v>
      </c>
      <c r="H54" s="21" t="s">
        <v>24</v>
      </c>
      <c r="I54" s="21" t="s">
        <v>24</v>
      </c>
      <c r="J54" s="21" t="s">
        <v>24</v>
      </c>
      <c r="K54" s="21" t="s">
        <v>24</v>
      </c>
      <c r="L54" s="21" t="s">
        <v>24</v>
      </c>
      <c r="M54" s="30">
        <v>0.34</v>
      </c>
      <c r="N54" s="24" t="s">
        <v>24</v>
      </c>
    </row>
    <row r="55" spans="1:14" ht="30">
      <c r="A55" s="65" t="s">
        <v>141</v>
      </c>
      <c r="B55" s="20"/>
      <c r="C55" s="26" t="s">
        <v>142</v>
      </c>
      <c r="D55" s="28">
        <v>0.43</v>
      </c>
      <c r="E55" s="21" t="s">
        <v>24</v>
      </c>
      <c r="F55" s="21" t="s">
        <v>24</v>
      </c>
      <c r="G55" s="21" t="s">
        <v>24</v>
      </c>
      <c r="H55" s="21" t="s">
        <v>24</v>
      </c>
      <c r="I55" s="21" t="s">
        <v>24</v>
      </c>
      <c r="J55" s="21" t="s">
        <v>24</v>
      </c>
      <c r="K55" s="21" t="s">
        <v>24</v>
      </c>
      <c r="L55" s="21" t="s">
        <v>24</v>
      </c>
      <c r="M55" s="30">
        <v>0.43</v>
      </c>
      <c r="N55" s="24" t="s">
        <v>24</v>
      </c>
    </row>
    <row r="56" spans="1:14" ht="7.5" customHeight="1">
      <c r="A56" s="31"/>
      <c r="B56" s="20"/>
      <c r="C56" s="26"/>
      <c r="D56" s="66"/>
      <c r="E56" s="21"/>
      <c r="F56" s="21"/>
      <c r="G56" s="21"/>
      <c r="H56" s="21"/>
      <c r="I56" s="28"/>
      <c r="J56" s="21"/>
      <c r="K56" s="22"/>
      <c r="L56" s="22"/>
      <c r="M56" s="59"/>
      <c r="N56" s="24"/>
    </row>
    <row r="57" spans="1:14" ht="13.5" thickBot="1">
      <c r="A57" s="67" t="s">
        <v>143</v>
      </c>
      <c r="B57" s="6" t="s">
        <v>144</v>
      </c>
      <c r="C57" s="37"/>
      <c r="D57" s="68">
        <v>5.5</v>
      </c>
      <c r="E57" s="39"/>
      <c r="F57" s="39"/>
      <c r="G57" s="39"/>
      <c r="H57" s="39"/>
      <c r="I57" s="38"/>
      <c r="J57" s="39"/>
      <c r="K57" s="40">
        <v>5.5</v>
      </c>
      <c r="L57" s="40"/>
      <c r="M57" s="41">
        <v>5.5</v>
      </c>
      <c r="N57" s="42"/>
    </row>
    <row r="58" spans="1:14" ht="51">
      <c r="A58" s="43" t="s">
        <v>0</v>
      </c>
      <c r="B58" s="44" t="s">
        <v>1</v>
      </c>
      <c r="C58" s="1" t="s">
        <v>2</v>
      </c>
      <c r="D58" s="1" t="s">
        <v>3</v>
      </c>
      <c r="E58" s="1" t="s">
        <v>4</v>
      </c>
      <c r="F58" s="1" t="s">
        <v>5</v>
      </c>
      <c r="G58" s="1" t="s">
        <v>6</v>
      </c>
      <c r="H58" s="1" t="s">
        <v>7</v>
      </c>
      <c r="I58" s="1" t="s">
        <v>8</v>
      </c>
      <c r="J58" s="1" t="s">
        <v>9</v>
      </c>
      <c r="K58" s="2" t="s">
        <v>10</v>
      </c>
      <c r="L58" s="2" t="s">
        <v>11</v>
      </c>
      <c r="M58" s="45" t="s">
        <v>12</v>
      </c>
      <c r="N58" s="45" t="s">
        <v>13</v>
      </c>
    </row>
    <row r="59" spans="1:14" ht="13.5" thickBot="1">
      <c r="A59" s="69"/>
      <c r="B59" s="70"/>
      <c r="C59" s="314" t="s">
        <v>15</v>
      </c>
      <c r="D59" s="71" t="s">
        <v>272</v>
      </c>
      <c r="E59" s="71" t="s">
        <v>272</v>
      </c>
      <c r="F59" s="71" t="s">
        <v>272</v>
      </c>
      <c r="G59" s="71" t="s">
        <v>272</v>
      </c>
      <c r="H59" s="71" t="s">
        <v>272</v>
      </c>
      <c r="I59" s="71" t="s">
        <v>272</v>
      </c>
      <c r="J59" s="71" t="s">
        <v>272</v>
      </c>
      <c r="K59" s="72" t="s">
        <v>272</v>
      </c>
      <c r="L59" s="72" t="s">
        <v>272</v>
      </c>
      <c r="M59" s="73" t="s">
        <v>272</v>
      </c>
      <c r="N59" s="74" t="s">
        <v>272</v>
      </c>
    </row>
    <row r="60" spans="1:14" ht="12.75">
      <c r="A60" s="19" t="s">
        <v>145</v>
      </c>
      <c r="B60" s="63" t="s">
        <v>146</v>
      </c>
      <c r="C60" s="26"/>
      <c r="D60" s="21"/>
      <c r="E60" s="21"/>
      <c r="F60" s="21"/>
      <c r="G60" s="21"/>
      <c r="H60" s="21"/>
      <c r="I60" s="21" t="s">
        <v>147</v>
      </c>
      <c r="J60" s="21"/>
      <c r="K60" s="22"/>
      <c r="L60" s="22"/>
      <c r="M60" s="59"/>
      <c r="N60" s="24"/>
    </row>
    <row r="61" spans="1:15" s="36" customFormat="1" ht="20.25">
      <c r="A61" s="31" t="s">
        <v>148</v>
      </c>
      <c r="B61" s="20"/>
      <c r="C61" s="26" t="s">
        <v>521</v>
      </c>
      <c r="D61" s="28">
        <v>0.12</v>
      </c>
      <c r="E61" s="21" t="s">
        <v>124</v>
      </c>
      <c r="F61" s="21" t="s">
        <v>124</v>
      </c>
      <c r="G61" s="21" t="s">
        <v>124</v>
      </c>
      <c r="H61" s="21" t="s">
        <v>124</v>
      </c>
      <c r="I61" s="21" t="s">
        <v>124</v>
      </c>
      <c r="J61" s="21" t="s">
        <v>124</v>
      </c>
      <c r="K61" s="22" t="s">
        <v>124</v>
      </c>
      <c r="L61" s="22">
        <v>0.12</v>
      </c>
      <c r="M61" s="21" t="s">
        <v>124</v>
      </c>
      <c r="N61" s="24" t="s">
        <v>124</v>
      </c>
      <c r="O61" s="18"/>
    </row>
    <row r="62" spans="1:14" ht="20.25">
      <c r="A62" s="25" t="s">
        <v>151</v>
      </c>
      <c r="B62" s="20"/>
      <c r="C62" s="26" t="s">
        <v>149</v>
      </c>
      <c r="D62" s="28">
        <v>0.0389</v>
      </c>
      <c r="E62" s="21">
        <v>0.0389</v>
      </c>
      <c r="F62" s="21">
        <v>0.15</v>
      </c>
      <c r="G62" s="29" t="s">
        <v>24</v>
      </c>
      <c r="H62" s="29" t="s">
        <v>24</v>
      </c>
      <c r="I62" s="21">
        <v>0.035</v>
      </c>
      <c r="J62" s="75" t="s">
        <v>150</v>
      </c>
      <c r="K62" s="22">
        <v>0.02</v>
      </c>
      <c r="L62" s="22">
        <v>0.15</v>
      </c>
      <c r="M62" s="29" t="s">
        <v>24</v>
      </c>
      <c r="N62" s="24" t="s">
        <v>24</v>
      </c>
    </row>
    <row r="63" spans="1:14" ht="20.25">
      <c r="A63" s="25" t="s">
        <v>154</v>
      </c>
      <c r="B63" s="20"/>
      <c r="C63" s="26" t="s">
        <v>152</v>
      </c>
      <c r="D63" s="28">
        <v>0.056</v>
      </c>
      <c r="E63" s="21">
        <v>0.0911</v>
      </c>
      <c r="F63" s="21">
        <v>0.17</v>
      </c>
      <c r="G63" s="29" t="s">
        <v>24</v>
      </c>
      <c r="H63" s="29" t="s">
        <v>24</v>
      </c>
      <c r="I63" s="21">
        <v>0.01</v>
      </c>
      <c r="J63" s="75" t="s">
        <v>153</v>
      </c>
      <c r="K63" s="22">
        <v>0.05</v>
      </c>
      <c r="L63" s="22">
        <v>0.17</v>
      </c>
      <c r="M63" s="29" t="s">
        <v>24</v>
      </c>
      <c r="N63" s="76">
        <v>0.056</v>
      </c>
    </row>
    <row r="64" spans="1:15" ht="30.75">
      <c r="A64" s="25" t="s">
        <v>158</v>
      </c>
      <c r="B64" s="20"/>
      <c r="C64" s="26" t="s">
        <v>155</v>
      </c>
      <c r="D64" s="28">
        <v>0.051</v>
      </c>
      <c r="E64" s="29" t="s">
        <v>24</v>
      </c>
      <c r="F64" s="29" t="s">
        <v>24</v>
      </c>
      <c r="G64" s="29" t="s">
        <v>24</v>
      </c>
      <c r="H64" s="29" t="s">
        <v>24</v>
      </c>
      <c r="I64" s="29" t="s">
        <v>24</v>
      </c>
      <c r="J64" s="75" t="s">
        <v>156</v>
      </c>
      <c r="K64" s="29" t="s">
        <v>24</v>
      </c>
      <c r="L64" s="29" t="s">
        <v>24</v>
      </c>
      <c r="M64" s="29" t="s">
        <v>24</v>
      </c>
      <c r="N64" s="76">
        <v>0.051</v>
      </c>
      <c r="O64" s="18" t="s">
        <v>157</v>
      </c>
    </row>
    <row r="65" spans="1:15" ht="21">
      <c r="A65" s="25" t="s">
        <v>162</v>
      </c>
      <c r="B65" s="20"/>
      <c r="C65" s="77" t="s">
        <v>159</v>
      </c>
      <c r="D65" s="28">
        <v>0.3157</v>
      </c>
      <c r="E65" s="21">
        <v>0.3157</v>
      </c>
      <c r="F65" s="21">
        <v>0.41</v>
      </c>
      <c r="G65" s="29" t="s">
        <v>24</v>
      </c>
      <c r="H65" s="29" t="s">
        <v>24</v>
      </c>
      <c r="I65" s="21">
        <v>0.315</v>
      </c>
      <c r="J65" s="75" t="s">
        <v>160</v>
      </c>
      <c r="K65" s="22">
        <v>0.17</v>
      </c>
      <c r="L65" s="22">
        <v>0.41</v>
      </c>
      <c r="M65" s="29" t="s">
        <v>24</v>
      </c>
      <c r="N65" s="76">
        <v>0.312</v>
      </c>
      <c r="O65" s="18" t="s">
        <v>161</v>
      </c>
    </row>
    <row r="66" spans="1:15" ht="21">
      <c r="A66" s="65" t="s">
        <v>338</v>
      </c>
      <c r="B66" s="20"/>
      <c r="C66" s="78" t="s">
        <v>163</v>
      </c>
      <c r="D66" s="66">
        <v>0.0075</v>
      </c>
      <c r="E66" s="27">
        <v>0.0911</v>
      </c>
      <c r="F66" s="29" t="s">
        <v>24</v>
      </c>
      <c r="G66" s="29" t="s">
        <v>24</v>
      </c>
      <c r="H66" s="29" t="s">
        <v>24</v>
      </c>
      <c r="I66" s="29" t="s">
        <v>24</v>
      </c>
      <c r="J66" s="29" t="s">
        <v>24</v>
      </c>
      <c r="K66" s="29" t="s">
        <v>24</v>
      </c>
      <c r="L66" s="29" t="s">
        <v>24</v>
      </c>
      <c r="M66" s="29" t="s">
        <v>24</v>
      </c>
      <c r="N66" s="79">
        <v>0.0075</v>
      </c>
      <c r="O66" s="18" t="s">
        <v>164</v>
      </c>
    </row>
    <row r="67" spans="1:14" ht="12.75">
      <c r="A67" s="31"/>
      <c r="B67" s="13"/>
      <c r="C67" s="13"/>
      <c r="D67" s="80"/>
      <c r="E67" s="14"/>
      <c r="F67" s="14"/>
      <c r="G67" s="14"/>
      <c r="H67" s="14"/>
      <c r="I67" s="14"/>
      <c r="J67" s="81"/>
      <c r="K67" s="15"/>
      <c r="L67" s="82"/>
      <c r="M67" s="14"/>
      <c r="N67" s="83"/>
    </row>
    <row r="68" spans="1:14" ht="12.75">
      <c r="A68" s="19" t="s">
        <v>165</v>
      </c>
      <c r="B68" s="63" t="s">
        <v>166</v>
      </c>
      <c r="C68" s="26"/>
      <c r="D68" s="21"/>
      <c r="E68" s="21"/>
      <c r="F68" s="21"/>
      <c r="G68" s="21"/>
      <c r="H68" s="21"/>
      <c r="I68" s="21"/>
      <c r="J68" s="75"/>
      <c r="K68" s="22"/>
      <c r="L68" s="22"/>
      <c r="M68" s="59"/>
      <c r="N68" s="24"/>
    </row>
    <row r="69" spans="1:14" ht="20.25">
      <c r="A69" s="25" t="s">
        <v>167</v>
      </c>
      <c r="B69" s="20"/>
      <c r="C69" s="26" t="s">
        <v>168</v>
      </c>
      <c r="D69" s="28">
        <v>0.0486</v>
      </c>
      <c r="E69" s="21">
        <v>0.0486</v>
      </c>
      <c r="F69" s="21">
        <v>0.0486</v>
      </c>
      <c r="G69" s="29" t="s">
        <v>24</v>
      </c>
      <c r="H69" s="29" t="s">
        <v>24</v>
      </c>
      <c r="I69" s="21">
        <v>0.08</v>
      </c>
      <c r="J69" s="75" t="s">
        <v>169</v>
      </c>
      <c r="K69" s="22" t="s">
        <v>170</v>
      </c>
      <c r="L69" s="29" t="s">
        <v>24</v>
      </c>
      <c r="M69" s="29" t="s">
        <v>24</v>
      </c>
      <c r="N69" s="24" t="s">
        <v>24</v>
      </c>
    </row>
    <row r="70" spans="1:14" ht="12.75">
      <c r="A70" s="31" t="s">
        <v>171</v>
      </c>
      <c r="B70" s="20"/>
      <c r="C70" s="26" t="s">
        <v>172</v>
      </c>
      <c r="D70" s="28">
        <v>0.1457</v>
      </c>
      <c r="E70" s="21">
        <v>0.1457</v>
      </c>
      <c r="F70" s="21">
        <v>0.1457</v>
      </c>
      <c r="G70" s="29" t="s">
        <v>24</v>
      </c>
      <c r="H70" s="29" t="s">
        <v>24</v>
      </c>
      <c r="I70" s="21">
        <v>0.21</v>
      </c>
      <c r="J70" s="84" t="s">
        <v>173</v>
      </c>
      <c r="K70" s="22">
        <v>0.32</v>
      </c>
      <c r="L70" s="29" t="s">
        <v>24</v>
      </c>
      <c r="M70" s="59">
        <v>0.21</v>
      </c>
      <c r="N70" s="24" t="s">
        <v>24</v>
      </c>
    </row>
    <row r="71" spans="1:14" ht="12.75">
      <c r="A71" s="31" t="s">
        <v>174</v>
      </c>
      <c r="B71" s="20"/>
      <c r="C71" s="26" t="s">
        <v>175</v>
      </c>
      <c r="D71" s="28">
        <v>0.7286</v>
      </c>
      <c r="E71" s="21">
        <v>0.7286</v>
      </c>
      <c r="F71" s="21">
        <v>0.7286</v>
      </c>
      <c r="G71" s="29" t="s">
        <v>24</v>
      </c>
      <c r="H71" s="29" t="s">
        <v>24</v>
      </c>
      <c r="I71" s="21">
        <v>0.68</v>
      </c>
      <c r="J71" s="84" t="s">
        <v>24</v>
      </c>
      <c r="K71" s="22" t="s">
        <v>176</v>
      </c>
      <c r="L71" s="29" t="s">
        <v>24</v>
      </c>
      <c r="M71" s="59">
        <v>0.15</v>
      </c>
      <c r="N71" s="24" t="s">
        <v>24</v>
      </c>
    </row>
    <row r="72" spans="1:14" ht="12.75">
      <c r="A72" s="31" t="s">
        <v>177</v>
      </c>
      <c r="B72" s="20"/>
      <c r="C72" s="26" t="s">
        <v>178</v>
      </c>
      <c r="D72" s="28">
        <v>0.7286</v>
      </c>
      <c r="E72" s="21">
        <v>0.7286</v>
      </c>
      <c r="F72" s="21">
        <v>0.7286</v>
      </c>
      <c r="G72" s="29" t="s">
        <v>24</v>
      </c>
      <c r="H72" s="29" t="s">
        <v>24</v>
      </c>
      <c r="I72" s="21">
        <v>0.68</v>
      </c>
      <c r="J72" s="85" t="s">
        <v>179</v>
      </c>
      <c r="K72" s="22">
        <v>0.68</v>
      </c>
      <c r="L72" s="29" t="s">
        <v>24</v>
      </c>
      <c r="M72" s="59">
        <v>0.68</v>
      </c>
      <c r="N72" s="24" t="s">
        <v>24</v>
      </c>
    </row>
    <row r="73" spans="1:14" ht="12.75">
      <c r="A73" s="31" t="s">
        <v>180</v>
      </c>
      <c r="B73" s="20"/>
      <c r="C73" s="26" t="s">
        <v>181</v>
      </c>
      <c r="D73" s="28">
        <v>0.7286</v>
      </c>
      <c r="E73" s="21">
        <v>0.7286</v>
      </c>
      <c r="F73" s="21">
        <v>0.7286</v>
      </c>
      <c r="G73" s="29" t="s">
        <v>24</v>
      </c>
      <c r="H73" s="29" t="s">
        <v>24</v>
      </c>
      <c r="I73" s="21">
        <v>0.68</v>
      </c>
      <c r="J73" s="84" t="s">
        <v>179</v>
      </c>
      <c r="K73" s="22">
        <v>0.68</v>
      </c>
      <c r="L73" s="29" t="s">
        <v>24</v>
      </c>
      <c r="M73" s="59">
        <v>0.68</v>
      </c>
      <c r="N73" s="24" t="s">
        <v>24</v>
      </c>
    </row>
    <row r="74" spans="1:14" ht="12.75">
      <c r="A74" s="31" t="s">
        <v>182</v>
      </c>
      <c r="B74" s="20"/>
      <c r="C74" s="26" t="s">
        <v>183</v>
      </c>
      <c r="D74" s="28">
        <v>2.5</v>
      </c>
      <c r="E74" s="29" t="s">
        <v>24</v>
      </c>
      <c r="F74" s="29" t="s">
        <v>24</v>
      </c>
      <c r="G74" s="29" t="s">
        <v>24</v>
      </c>
      <c r="H74" s="29" t="s">
        <v>24</v>
      </c>
      <c r="I74" s="29" t="s">
        <v>24</v>
      </c>
      <c r="J74" s="29" t="s">
        <v>24</v>
      </c>
      <c r="K74" s="29" t="s">
        <v>24</v>
      </c>
      <c r="L74" s="29" t="s">
        <v>24</v>
      </c>
      <c r="M74" s="59">
        <v>2.5</v>
      </c>
      <c r="N74" s="24" t="s">
        <v>24</v>
      </c>
    </row>
    <row r="75" spans="1:15" s="88" customFormat="1" ht="20.25">
      <c r="A75" s="65" t="s">
        <v>184</v>
      </c>
      <c r="B75" s="86"/>
      <c r="C75" s="26" t="s">
        <v>185</v>
      </c>
      <c r="D75" s="28">
        <v>0.3</v>
      </c>
      <c r="E75" s="29" t="s">
        <v>24</v>
      </c>
      <c r="F75" s="29" t="s">
        <v>24</v>
      </c>
      <c r="G75" s="29" t="s">
        <v>24</v>
      </c>
      <c r="H75" s="29" t="s">
        <v>24</v>
      </c>
      <c r="I75" s="29" t="s">
        <v>24</v>
      </c>
      <c r="J75" s="29" t="s">
        <v>24</v>
      </c>
      <c r="K75" s="29" t="s">
        <v>24</v>
      </c>
      <c r="L75" s="29" t="s">
        <v>24</v>
      </c>
      <c r="M75" s="59">
        <v>0.3</v>
      </c>
      <c r="N75" s="24" t="s">
        <v>24</v>
      </c>
      <c r="O75" s="87"/>
    </row>
    <row r="76" spans="1:15" s="88" customFormat="1" ht="12.75">
      <c r="A76" s="65" t="s">
        <v>186</v>
      </c>
      <c r="B76" s="86"/>
      <c r="C76" s="89" t="s">
        <v>187</v>
      </c>
      <c r="D76" s="28">
        <v>1.8</v>
      </c>
      <c r="E76" s="29" t="s">
        <v>24</v>
      </c>
      <c r="F76" s="29" t="s">
        <v>24</v>
      </c>
      <c r="G76" s="29" t="s">
        <v>24</v>
      </c>
      <c r="H76" s="29" t="s">
        <v>24</v>
      </c>
      <c r="I76" s="29" t="s">
        <v>24</v>
      </c>
      <c r="J76" s="29" t="s">
        <v>24</v>
      </c>
      <c r="K76" s="29" t="s">
        <v>24</v>
      </c>
      <c r="L76" s="29" t="s">
        <v>24</v>
      </c>
      <c r="M76" s="59">
        <v>1.8</v>
      </c>
      <c r="N76" s="24" t="s">
        <v>24</v>
      </c>
      <c r="O76" s="87"/>
    </row>
    <row r="77" spans="1:14" ht="12.75">
      <c r="A77" s="31"/>
      <c r="B77" s="20"/>
      <c r="C77" s="26"/>
      <c r="D77" s="21"/>
      <c r="E77" s="21"/>
      <c r="F77" s="21"/>
      <c r="G77" s="21"/>
      <c r="H77" s="21"/>
      <c r="I77" s="21"/>
      <c r="J77" s="29"/>
      <c r="K77" s="22"/>
      <c r="L77" s="22"/>
      <c r="M77" s="59"/>
      <c r="N77" s="24"/>
    </row>
    <row r="78" spans="1:14" ht="12.75">
      <c r="A78" s="19" t="s">
        <v>188</v>
      </c>
      <c r="B78" s="63" t="s">
        <v>189</v>
      </c>
      <c r="C78" s="26"/>
      <c r="D78" s="21"/>
      <c r="E78" s="21"/>
      <c r="F78" s="21"/>
      <c r="G78" s="21"/>
      <c r="H78" s="21"/>
      <c r="I78" s="21"/>
      <c r="J78" s="29"/>
      <c r="K78" s="22" t="s">
        <v>190</v>
      </c>
      <c r="L78" s="22"/>
      <c r="M78" s="59"/>
      <c r="N78" s="24"/>
    </row>
    <row r="79" spans="1:15" s="88" customFormat="1" ht="12.75">
      <c r="A79" s="65" t="s">
        <v>191</v>
      </c>
      <c r="B79" s="90"/>
      <c r="C79" s="89" t="s">
        <v>192</v>
      </c>
      <c r="D79" s="28">
        <v>5</v>
      </c>
      <c r="E79" s="21" t="s">
        <v>24</v>
      </c>
      <c r="F79" s="21" t="s">
        <v>24</v>
      </c>
      <c r="G79" s="21" t="s">
        <v>24</v>
      </c>
      <c r="H79" s="21" t="s">
        <v>24</v>
      </c>
      <c r="I79" s="21" t="s">
        <v>24</v>
      </c>
      <c r="J79" s="21" t="s">
        <v>24</v>
      </c>
      <c r="K79" s="21" t="s">
        <v>24</v>
      </c>
      <c r="L79" s="21" t="s">
        <v>24</v>
      </c>
      <c r="M79" s="59">
        <v>5</v>
      </c>
      <c r="N79" s="24" t="s">
        <v>24</v>
      </c>
      <c r="O79" s="87"/>
    </row>
    <row r="80" spans="1:15" s="88" customFormat="1" ht="12.75">
      <c r="A80" s="65" t="s">
        <v>193</v>
      </c>
      <c r="B80" s="90"/>
      <c r="C80" s="89" t="s">
        <v>194</v>
      </c>
      <c r="D80" s="28">
        <v>2.1</v>
      </c>
      <c r="E80" s="21" t="s">
        <v>24</v>
      </c>
      <c r="F80" s="21" t="s">
        <v>24</v>
      </c>
      <c r="G80" s="21" t="s">
        <v>24</v>
      </c>
      <c r="H80" s="21" t="s">
        <v>24</v>
      </c>
      <c r="I80" s="21" t="s">
        <v>24</v>
      </c>
      <c r="J80" s="21" t="s">
        <v>24</v>
      </c>
      <c r="K80" s="21" t="s">
        <v>24</v>
      </c>
      <c r="L80" s="21" t="s">
        <v>24</v>
      </c>
      <c r="M80" s="59">
        <v>2.1</v>
      </c>
      <c r="N80" s="24" t="s">
        <v>24</v>
      </c>
      <c r="O80" s="87"/>
    </row>
    <row r="81" spans="1:15" s="88" customFormat="1" ht="12.75">
      <c r="A81" s="65" t="s">
        <v>195</v>
      </c>
      <c r="B81" s="91"/>
      <c r="C81" s="86" t="s">
        <v>196</v>
      </c>
      <c r="D81" s="28">
        <v>3.1</v>
      </c>
      <c r="E81" s="21" t="s">
        <v>24</v>
      </c>
      <c r="F81" s="21" t="s">
        <v>24</v>
      </c>
      <c r="G81" s="21" t="s">
        <v>24</v>
      </c>
      <c r="H81" s="21" t="s">
        <v>24</v>
      </c>
      <c r="I81" s="21" t="s">
        <v>24</v>
      </c>
      <c r="J81" s="21" t="s">
        <v>24</v>
      </c>
      <c r="K81" s="22" t="s">
        <v>197</v>
      </c>
      <c r="L81" s="22"/>
      <c r="M81" s="59">
        <v>3.1</v>
      </c>
      <c r="N81" s="24" t="s">
        <v>24</v>
      </c>
      <c r="O81" s="87"/>
    </row>
    <row r="82" spans="1:15" s="88" customFormat="1" ht="13.5" thickBot="1">
      <c r="A82" s="92" t="s">
        <v>198</v>
      </c>
      <c r="B82" s="93"/>
      <c r="C82" s="94" t="s">
        <v>199</v>
      </c>
      <c r="D82" s="38">
        <v>1.3</v>
      </c>
      <c r="E82" s="39" t="s">
        <v>24</v>
      </c>
      <c r="F82" s="39" t="s">
        <v>24</v>
      </c>
      <c r="G82" s="39" t="s">
        <v>24</v>
      </c>
      <c r="H82" s="39" t="s">
        <v>24</v>
      </c>
      <c r="I82" s="39" t="s">
        <v>24</v>
      </c>
      <c r="J82" s="39" t="s">
        <v>24</v>
      </c>
      <c r="K82" s="39" t="s">
        <v>24</v>
      </c>
      <c r="L82" s="39" t="s">
        <v>24</v>
      </c>
      <c r="M82" s="41">
        <v>1.3</v>
      </c>
      <c r="N82" s="42" t="s">
        <v>24</v>
      </c>
      <c r="O82" s="87"/>
    </row>
    <row r="83" spans="1:14" ht="51">
      <c r="A83" s="43" t="s">
        <v>0</v>
      </c>
      <c r="B83" s="44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1" t="s">
        <v>6</v>
      </c>
      <c r="H83" s="1" t="s">
        <v>7</v>
      </c>
      <c r="I83" s="1" t="s">
        <v>8</v>
      </c>
      <c r="J83" s="1" t="s">
        <v>9</v>
      </c>
      <c r="K83" s="2" t="s">
        <v>10</v>
      </c>
      <c r="L83" s="2" t="s">
        <v>11</v>
      </c>
      <c r="M83" s="1" t="s">
        <v>12</v>
      </c>
      <c r="N83" s="3" t="s">
        <v>13</v>
      </c>
    </row>
    <row r="84" spans="1:14" ht="13.5" thickBot="1">
      <c r="A84" s="69"/>
      <c r="B84" s="70"/>
      <c r="C84" s="314" t="s">
        <v>15</v>
      </c>
      <c r="D84" s="71" t="s">
        <v>272</v>
      </c>
      <c r="E84" s="71" t="s">
        <v>272</v>
      </c>
      <c r="F84" s="71" t="s">
        <v>272</v>
      </c>
      <c r="G84" s="71" t="s">
        <v>272</v>
      </c>
      <c r="H84" s="71" t="s">
        <v>272</v>
      </c>
      <c r="I84" s="71" t="s">
        <v>272</v>
      </c>
      <c r="J84" s="71" t="s">
        <v>272</v>
      </c>
      <c r="K84" s="72" t="s">
        <v>272</v>
      </c>
      <c r="L84" s="72" t="s">
        <v>272</v>
      </c>
      <c r="M84" s="73" t="s">
        <v>272</v>
      </c>
      <c r="N84" s="74" t="s">
        <v>272</v>
      </c>
    </row>
    <row r="85" spans="1:14" ht="12.75">
      <c r="A85" s="95" t="s">
        <v>200</v>
      </c>
      <c r="B85" s="96" t="s">
        <v>201</v>
      </c>
      <c r="C85" s="97"/>
      <c r="D85" s="98"/>
      <c r="E85" s="98"/>
      <c r="F85" s="98"/>
      <c r="G85" s="98"/>
      <c r="H85" s="98"/>
      <c r="I85" s="98"/>
      <c r="J85" s="99"/>
      <c r="K85" s="100"/>
      <c r="L85" s="100"/>
      <c r="M85" s="101"/>
      <c r="N85" s="102"/>
    </row>
    <row r="86" spans="1:14" ht="20.25">
      <c r="A86" s="31" t="s">
        <v>202</v>
      </c>
      <c r="B86" s="63"/>
      <c r="C86" s="26" t="s">
        <v>203</v>
      </c>
      <c r="D86" s="28">
        <v>0.7</v>
      </c>
      <c r="E86" s="21" t="s">
        <v>24</v>
      </c>
      <c r="F86" s="21" t="s">
        <v>24</v>
      </c>
      <c r="G86" s="21" t="s">
        <v>24</v>
      </c>
      <c r="H86" s="21" t="s">
        <v>24</v>
      </c>
      <c r="I86" s="21" t="s">
        <v>24</v>
      </c>
      <c r="J86" s="21" t="s">
        <v>24</v>
      </c>
      <c r="K86" s="21" t="s">
        <v>24</v>
      </c>
      <c r="L86" s="21" t="s">
        <v>24</v>
      </c>
      <c r="M86" s="30">
        <v>0.7</v>
      </c>
      <c r="N86" s="24" t="s">
        <v>24</v>
      </c>
    </row>
    <row r="87" spans="1:14" ht="12.75">
      <c r="A87" s="31" t="s">
        <v>204</v>
      </c>
      <c r="B87" s="63"/>
      <c r="C87" s="26" t="s">
        <v>205</v>
      </c>
      <c r="D87" s="28">
        <v>1.9</v>
      </c>
      <c r="E87" s="21" t="s">
        <v>24</v>
      </c>
      <c r="F87" s="21" t="s">
        <v>24</v>
      </c>
      <c r="G87" s="21" t="s">
        <v>24</v>
      </c>
      <c r="H87" s="21" t="s">
        <v>24</v>
      </c>
      <c r="I87" s="21" t="s">
        <v>24</v>
      </c>
      <c r="J87" s="21" t="s">
        <v>24</v>
      </c>
      <c r="K87" s="21" t="s">
        <v>24</v>
      </c>
      <c r="L87" s="21" t="s">
        <v>24</v>
      </c>
      <c r="M87" s="59">
        <v>1.9</v>
      </c>
      <c r="N87" s="24" t="s">
        <v>24</v>
      </c>
    </row>
    <row r="88" spans="1:14" ht="20.25">
      <c r="A88" s="31" t="s">
        <v>206</v>
      </c>
      <c r="B88" s="63"/>
      <c r="C88" s="26" t="s">
        <v>207</v>
      </c>
      <c r="D88" s="28">
        <v>0.8</v>
      </c>
      <c r="E88" s="21" t="s">
        <v>24</v>
      </c>
      <c r="F88" s="21" t="s">
        <v>24</v>
      </c>
      <c r="G88" s="21" t="s">
        <v>24</v>
      </c>
      <c r="H88" s="21" t="s">
        <v>24</v>
      </c>
      <c r="I88" s="21" t="s">
        <v>24</v>
      </c>
      <c r="J88" s="21" t="s">
        <v>24</v>
      </c>
      <c r="K88" s="21" t="s">
        <v>24</v>
      </c>
      <c r="L88" s="21" t="s">
        <v>24</v>
      </c>
      <c r="M88" s="30">
        <v>0.8</v>
      </c>
      <c r="N88" s="24" t="s">
        <v>24</v>
      </c>
    </row>
    <row r="89" spans="1:14" ht="12.75">
      <c r="A89" s="31" t="s">
        <v>208</v>
      </c>
      <c r="B89" s="20"/>
      <c r="C89" s="26" t="s">
        <v>209</v>
      </c>
      <c r="D89" s="28">
        <v>0.2</v>
      </c>
      <c r="E89" s="21" t="s">
        <v>24</v>
      </c>
      <c r="F89" s="21" t="s">
        <v>24</v>
      </c>
      <c r="G89" s="21" t="s">
        <v>24</v>
      </c>
      <c r="H89" s="21" t="s">
        <v>24</v>
      </c>
      <c r="I89" s="21" t="s">
        <v>24</v>
      </c>
      <c r="J89" s="21" t="s">
        <v>24</v>
      </c>
      <c r="K89" s="21" t="s">
        <v>24</v>
      </c>
      <c r="L89" s="21" t="s">
        <v>24</v>
      </c>
      <c r="M89" s="59">
        <v>0.2</v>
      </c>
      <c r="N89" s="24" t="s">
        <v>24</v>
      </c>
    </row>
    <row r="90" spans="1:14" ht="12.75">
      <c r="A90" s="31"/>
      <c r="B90" s="20"/>
      <c r="C90" s="26"/>
      <c r="D90" s="28"/>
      <c r="E90" s="21"/>
      <c r="F90" s="103"/>
      <c r="G90" s="21"/>
      <c r="H90" s="21"/>
      <c r="I90" s="21"/>
      <c r="J90" s="29"/>
      <c r="K90" s="22"/>
      <c r="L90" s="22"/>
      <c r="M90" s="59"/>
      <c r="N90" s="24"/>
    </row>
    <row r="91" spans="1:14" ht="12.75">
      <c r="A91" s="19" t="s">
        <v>210</v>
      </c>
      <c r="B91" s="63" t="s">
        <v>211</v>
      </c>
      <c r="C91" s="26" t="s">
        <v>212</v>
      </c>
      <c r="D91" s="28">
        <v>0.58</v>
      </c>
      <c r="E91" s="21" t="s">
        <v>24</v>
      </c>
      <c r="F91" s="21" t="s">
        <v>24</v>
      </c>
      <c r="G91" s="21" t="s">
        <v>24</v>
      </c>
      <c r="H91" s="21" t="s">
        <v>24</v>
      </c>
      <c r="I91" s="21" t="s">
        <v>24</v>
      </c>
      <c r="J91" s="21" t="s">
        <v>24</v>
      </c>
      <c r="K91" s="21" t="s">
        <v>24</v>
      </c>
      <c r="L91" s="21" t="s">
        <v>24</v>
      </c>
      <c r="M91" s="59">
        <v>0.58</v>
      </c>
      <c r="N91" s="24" t="s">
        <v>24</v>
      </c>
    </row>
    <row r="92" spans="1:14" ht="12.75">
      <c r="A92" s="19"/>
      <c r="B92" s="63"/>
      <c r="C92" s="26"/>
      <c r="D92" s="28"/>
      <c r="E92" s="21"/>
      <c r="F92" s="103"/>
      <c r="G92" s="21"/>
      <c r="H92" s="21"/>
      <c r="I92" s="21"/>
      <c r="J92" s="29"/>
      <c r="K92" s="22"/>
      <c r="L92" s="22"/>
      <c r="M92" s="59"/>
      <c r="N92" s="24"/>
    </row>
    <row r="93" spans="1:14" ht="12.75">
      <c r="A93" s="19" t="s">
        <v>213</v>
      </c>
      <c r="B93" s="63" t="s">
        <v>214</v>
      </c>
      <c r="C93" s="26"/>
      <c r="D93" s="21"/>
      <c r="E93" s="21"/>
      <c r="F93" s="103"/>
      <c r="G93" s="21"/>
      <c r="H93" s="21"/>
      <c r="I93" s="21"/>
      <c r="J93" s="29"/>
      <c r="K93" s="22"/>
      <c r="L93" s="22"/>
      <c r="M93" s="59"/>
      <c r="N93" s="24"/>
    </row>
    <row r="94" spans="1:14" ht="30">
      <c r="A94" s="25" t="s">
        <v>215</v>
      </c>
      <c r="B94" s="34" t="s">
        <v>216</v>
      </c>
      <c r="C94" s="104"/>
      <c r="D94" s="21" t="s">
        <v>24</v>
      </c>
      <c r="E94" s="21" t="s">
        <v>24</v>
      </c>
      <c r="F94" s="103" t="s">
        <v>217</v>
      </c>
      <c r="G94" s="29" t="s">
        <v>24</v>
      </c>
      <c r="H94" s="29" t="s">
        <v>24</v>
      </c>
      <c r="I94" s="29" t="s">
        <v>24</v>
      </c>
      <c r="J94" s="29" t="s">
        <v>24</v>
      </c>
      <c r="K94" s="29" t="s">
        <v>24</v>
      </c>
      <c r="L94" s="29" t="s">
        <v>24</v>
      </c>
      <c r="M94" s="29" t="s">
        <v>24</v>
      </c>
      <c r="N94" s="24" t="s">
        <v>24</v>
      </c>
    </row>
    <row r="95" spans="1:14" ht="21">
      <c r="A95" s="25" t="s">
        <v>218</v>
      </c>
      <c r="B95" s="34" t="s">
        <v>219</v>
      </c>
      <c r="C95" s="104"/>
      <c r="D95" s="21" t="s">
        <v>24</v>
      </c>
      <c r="E95" s="21" t="s">
        <v>24</v>
      </c>
      <c r="F95" s="103" t="s">
        <v>273</v>
      </c>
      <c r="G95" s="29" t="s">
        <v>24</v>
      </c>
      <c r="H95" s="29" t="s">
        <v>24</v>
      </c>
      <c r="I95" s="29" t="s">
        <v>24</v>
      </c>
      <c r="J95" s="103" t="s">
        <v>274</v>
      </c>
      <c r="K95" s="29" t="s">
        <v>24</v>
      </c>
      <c r="L95" s="29" t="s">
        <v>24</v>
      </c>
      <c r="M95" s="29" t="s">
        <v>24</v>
      </c>
      <c r="N95" s="24" t="s">
        <v>24</v>
      </c>
    </row>
    <row r="96" spans="1:14" ht="21.75" thickBot="1">
      <c r="A96" s="25" t="s">
        <v>220</v>
      </c>
      <c r="B96" s="34" t="s">
        <v>221</v>
      </c>
      <c r="C96" s="104"/>
      <c r="D96" s="21" t="s">
        <v>24</v>
      </c>
      <c r="E96" s="21" t="s">
        <v>24</v>
      </c>
      <c r="F96" s="103" t="s">
        <v>275</v>
      </c>
      <c r="G96" s="29" t="s">
        <v>24</v>
      </c>
      <c r="H96" s="29" t="s">
        <v>24</v>
      </c>
      <c r="I96" s="29" t="s">
        <v>24</v>
      </c>
      <c r="J96" s="29" t="s">
        <v>24</v>
      </c>
      <c r="K96" s="29" t="s">
        <v>24</v>
      </c>
      <c r="L96" s="29" t="s">
        <v>24</v>
      </c>
      <c r="M96" s="29" t="s">
        <v>24</v>
      </c>
      <c r="N96" s="24" t="s">
        <v>24</v>
      </c>
    </row>
    <row r="97" spans="1:14" ht="51">
      <c r="A97" s="43" t="s">
        <v>0</v>
      </c>
      <c r="B97" s="44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2" t="s">
        <v>10</v>
      </c>
      <c r="L97" s="2" t="s">
        <v>11</v>
      </c>
      <c r="M97" s="1" t="s">
        <v>12</v>
      </c>
      <c r="N97" s="3" t="s">
        <v>13</v>
      </c>
    </row>
    <row r="98" spans="1:17" ht="13.5" thickBot="1">
      <c r="A98" s="5"/>
      <c r="B98" s="6"/>
      <c r="C98" s="68" t="s">
        <v>15</v>
      </c>
      <c r="D98" s="7" t="s">
        <v>272</v>
      </c>
      <c r="E98" s="7" t="s">
        <v>272</v>
      </c>
      <c r="F98" s="7" t="s">
        <v>272</v>
      </c>
      <c r="G98" s="7" t="s">
        <v>272</v>
      </c>
      <c r="H98" s="7" t="s">
        <v>272</v>
      </c>
      <c r="I98" s="7" t="s">
        <v>272</v>
      </c>
      <c r="J98" s="7" t="s">
        <v>272</v>
      </c>
      <c r="K98" s="8" t="s">
        <v>272</v>
      </c>
      <c r="L98" s="8" t="s">
        <v>272</v>
      </c>
      <c r="M98" s="8" t="s">
        <v>272</v>
      </c>
      <c r="N98" s="9" t="s">
        <v>272</v>
      </c>
      <c r="P98" s="82" t="s">
        <v>222</v>
      </c>
      <c r="Q98" s="82" t="s">
        <v>223</v>
      </c>
    </row>
    <row r="99" spans="1:14" ht="12.75">
      <c r="A99" s="19" t="s">
        <v>224</v>
      </c>
      <c r="B99" s="63" t="s">
        <v>225</v>
      </c>
      <c r="C99" s="26"/>
      <c r="D99" s="34"/>
      <c r="E99" s="34"/>
      <c r="F99" s="21"/>
      <c r="G99" s="21"/>
      <c r="H99" s="21"/>
      <c r="I99" s="21" t="s">
        <v>226</v>
      </c>
      <c r="J99" s="21"/>
      <c r="K99" s="22"/>
      <c r="L99" s="22"/>
      <c r="M99" s="59"/>
      <c r="N99" s="24"/>
    </row>
    <row r="100" spans="1:17" ht="21">
      <c r="A100" s="105" t="s">
        <v>227</v>
      </c>
      <c r="B100" s="35" t="s">
        <v>228</v>
      </c>
      <c r="C100" s="26" t="s">
        <v>229</v>
      </c>
      <c r="D100" s="28">
        <v>1.82</v>
      </c>
      <c r="E100" s="21" t="s">
        <v>24</v>
      </c>
      <c r="F100" s="21" t="s">
        <v>230</v>
      </c>
      <c r="G100" s="21" t="s">
        <v>24</v>
      </c>
      <c r="H100" s="21" t="s">
        <v>24</v>
      </c>
      <c r="I100" s="21" t="s">
        <v>24</v>
      </c>
      <c r="J100" s="21" t="s">
        <v>276</v>
      </c>
      <c r="K100" s="21" t="s">
        <v>24</v>
      </c>
      <c r="L100" s="21" t="s">
        <v>24</v>
      </c>
      <c r="M100" s="21" t="s">
        <v>24</v>
      </c>
      <c r="N100" s="24">
        <v>1.82</v>
      </c>
      <c r="O100" s="18" t="s">
        <v>231</v>
      </c>
      <c r="P100" s="106">
        <f aca="true" t="shared" si="0" ref="P100:P108">N100/3.4</f>
        <v>0.5352941176470588</v>
      </c>
      <c r="Q100" s="106">
        <f aca="true" t="shared" si="1" ref="Q100:Q108">P100/365*1000</f>
        <v>1.4665592264302982</v>
      </c>
    </row>
    <row r="101" spans="1:17" ht="21">
      <c r="A101" s="105" t="s">
        <v>232</v>
      </c>
      <c r="B101" s="35"/>
      <c r="C101" s="26" t="s">
        <v>233</v>
      </c>
      <c r="D101" s="28">
        <v>2.77</v>
      </c>
      <c r="E101" s="21" t="s">
        <v>24</v>
      </c>
      <c r="F101" s="21" t="s">
        <v>234</v>
      </c>
      <c r="G101" s="21" t="s">
        <v>24</v>
      </c>
      <c r="H101" s="21" t="s">
        <v>24</v>
      </c>
      <c r="I101" s="21" t="s">
        <v>24</v>
      </c>
      <c r="J101" s="21" t="s">
        <v>276</v>
      </c>
      <c r="K101" s="21" t="s">
        <v>24</v>
      </c>
      <c r="L101" s="21" t="s">
        <v>24</v>
      </c>
      <c r="M101" s="21" t="s">
        <v>24</v>
      </c>
      <c r="N101" s="24">
        <v>2.77</v>
      </c>
      <c r="O101" s="18" t="s">
        <v>231</v>
      </c>
      <c r="P101" s="106">
        <f t="shared" si="0"/>
        <v>0.8147058823529412</v>
      </c>
      <c r="Q101" s="106">
        <f t="shared" si="1"/>
        <v>2.2320709105560033</v>
      </c>
    </row>
    <row r="102" spans="1:17" ht="21">
      <c r="A102" s="105" t="s">
        <v>235</v>
      </c>
      <c r="B102" s="35"/>
      <c r="C102" s="26" t="s">
        <v>236</v>
      </c>
      <c r="D102" s="28">
        <v>2.3</v>
      </c>
      <c r="E102" s="21" t="s">
        <v>24</v>
      </c>
      <c r="F102" s="21" t="s">
        <v>24</v>
      </c>
      <c r="G102" s="21" t="s">
        <v>24</v>
      </c>
      <c r="H102" s="21" t="s">
        <v>24</v>
      </c>
      <c r="I102" s="21" t="s">
        <v>24</v>
      </c>
      <c r="J102" s="21" t="s">
        <v>24</v>
      </c>
      <c r="K102" s="21" t="s">
        <v>24</v>
      </c>
      <c r="L102" s="21" t="s">
        <v>24</v>
      </c>
      <c r="M102" s="21" t="s">
        <v>24</v>
      </c>
      <c r="N102" s="24">
        <v>2.3</v>
      </c>
      <c r="O102" s="18" t="s">
        <v>237</v>
      </c>
      <c r="P102" s="106">
        <f t="shared" si="0"/>
        <v>0.676470588235294</v>
      </c>
      <c r="Q102" s="106">
        <f t="shared" si="1"/>
        <v>1.85334407735697</v>
      </c>
    </row>
    <row r="103" spans="1:17" ht="21">
      <c r="A103" s="105" t="s">
        <v>238</v>
      </c>
      <c r="B103" s="35"/>
      <c r="C103" s="26" t="s">
        <v>239</v>
      </c>
      <c r="D103" s="28">
        <v>1.55</v>
      </c>
      <c r="E103" s="21" t="s">
        <v>24</v>
      </c>
      <c r="F103" s="21" t="s">
        <v>240</v>
      </c>
      <c r="G103" s="21" t="s">
        <v>24</v>
      </c>
      <c r="H103" s="21" t="s">
        <v>24</v>
      </c>
      <c r="I103" s="21" t="s">
        <v>24</v>
      </c>
      <c r="J103" s="103" t="s">
        <v>274</v>
      </c>
      <c r="K103" s="21" t="s">
        <v>24</v>
      </c>
      <c r="L103" s="21" t="s">
        <v>24</v>
      </c>
      <c r="M103" s="21" t="s">
        <v>24</v>
      </c>
      <c r="N103" s="24">
        <v>1.55</v>
      </c>
      <c r="O103" s="18" t="s">
        <v>231</v>
      </c>
      <c r="P103" s="106">
        <f t="shared" si="0"/>
        <v>0.4558823529411765</v>
      </c>
      <c r="Q103" s="106">
        <f t="shared" si="1"/>
        <v>1.2489927477840452</v>
      </c>
    </row>
    <row r="104" spans="1:17" ht="21">
      <c r="A104" s="105" t="s">
        <v>241</v>
      </c>
      <c r="B104" s="35"/>
      <c r="C104" s="26" t="s">
        <v>242</v>
      </c>
      <c r="D104" s="28">
        <v>5.57</v>
      </c>
      <c r="E104" s="21" t="s">
        <v>24</v>
      </c>
      <c r="F104" s="21" t="s">
        <v>243</v>
      </c>
      <c r="G104" s="21" t="s">
        <v>24</v>
      </c>
      <c r="H104" s="21" t="s">
        <v>24</v>
      </c>
      <c r="I104" s="21" t="s">
        <v>24</v>
      </c>
      <c r="J104" s="103" t="s">
        <v>274</v>
      </c>
      <c r="K104" s="21" t="s">
        <v>24</v>
      </c>
      <c r="L104" s="21" t="s">
        <v>24</v>
      </c>
      <c r="M104" s="21" t="s">
        <v>24</v>
      </c>
      <c r="N104" s="24">
        <v>5.57</v>
      </c>
      <c r="O104" s="18" t="s">
        <v>231</v>
      </c>
      <c r="P104" s="106">
        <f t="shared" si="0"/>
        <v>1.6382352941176472</v>
      </c>
      <c r="Q104" s="106">
        <f t="shared" si="1"/>
        <v>4.4883158742949245</v>
      </c>
    </row>
    <row r="105" spans="1:17" ht="21">
      <c r="A105" s="105" t="s">
        <v>244</v>
      </c>
      <c r="B105" s="35"/>
      <c r="C105" s="26" t="s">
        <v>245</v>
      </c>
      <c r="D105" s="28">
        <v>3.56</v>
      </c>
      <c r="E105" s="21" t="s">
        <v>24</v>
      </c>
      <c r="F105" s="21" t="s">
        <v>124</v>
      </c>
      <c r="G105" s="21" t="s">
        <v>24</v>
      </c>
      <c r="H105" s="21" t="s">
        <v>24</v>
      </c>
      <c r="I105" s="21" t="s">
        <v>24</v>
      </c>
      <c r="J105" s="103" t="s">
        <v>274</v>
      </c>
      <c r="K105" s="21" t="s">
        <v>24</v>
      </c>
      <c r="L105" s="21" t="s">
        <v>24</v>
      </c>
      <c r="M105" s="21" t="s">
        <v>24</v>
      </c>
      <c r="N105" s="24">
        <v>3.56</v>
      </c>
      <c r="O105" s="18" t="s">
        <v>246</v>
      </c>
      <c r="P105" s="106">
        <f t="shared" si="0"/>
        <v>1.0470588235294118</v>
      </c>
      <c r="Q105" s="106">
        <f t="shared" si="1"/>
        <v>2.8686543110394847</v>
      </c>
    </row>
    <row r="106" spans="1:17" ht="21">
      <c r="A106" s="105" t="s">
        <v>247</v>
      </c>
      <c r="B106" s="20"/>
      <c r="C106" s="26" t="s">
        <v>248</v>
      </c>
      <c r="D106" s="28">
        <v>1.25</v>
      </c>
      <c r="E106" s="21" t="s">
        <v>24</v>
      </c>
      <c r="F106" s="21" t="s">
        <v>249</v>
      </c>
      <c r="G106" s="21" t="s">
        <v>24</v>
      </c>
      <c r="H106" s="21" t="s">
        <v>24</v>
      </c>
      <c r="I106" s="21" t="s">
        <v>24</v>
      </c>
      <c r="J106" s="21" t="s">
        <v>24</v>
      </c>
      <c r="K106" s="21" t="s">
        <v>24</v>
      </c>
      <c r="L106" s="21" t="s">
        <v>24</v>
      </c>
      <c r="M106" s="21" t="s">
        <v>24</v>
      </c>
      <c r="N106" s="24">
        <v>1.25</v>
      </c>
      <c r="O106" s="18" t="s">
        <v>231</v>
      </c>
      <c r="P106" s="106">
        <f t="shared" si="0"/>
        <v>0.36764705882352944</v>
      </c>
      <c r="Q106" s="106">
        <f t="shared" si="1"/>
        <v>1.0072522159548751</v>
      </c>
    </row>
    <row r="107" spans="1:17" ht="21">
      <c r="A107" s="105" t="s">
        <v>250</v>
      </c>
      <c r="B107" s="20"/>
      <c r="C107" s="26" t="s">
        <v>251</v>
      </c>
      <c r="D107" s="28">
        <v>3.15</v>
      </c>
      <c r="E107" s="21" t="s">
        <v>24</v>
      </c>
      <c r="F107" s="21" t="s">
        <v>252</v>
      </c>
      <c r="G107" s="21" t="s">
        <v>24</v>
      </c>
      <c r="H107" s="21" t="s">
        <v>24</v>
      </c>
      <c r="I107" s="21" t="s">
        <v>24</v>
      </c>
      <c r="J107" s="21" t="s">
        <v>24</v>
      </c>
      <c r="K107" s="21" t="s">
        <v>24</v>
      </c>
      <c r="L107" s="21" t="s">
        <v>24</v>
      </c>
      <c r="M107" s="21" t="s">
        <v>24</v>
      </c>
      <c r="N107" s="24">
        <v>3.15</v>
      </c>
      <c r="O107" s="18" t="s">
        <v>231</v>
      </c>
      <c r="P107" s="106">
        <f t="shared" si="0"/>
        <v>0.9264705882352942</v>
      </c>
      <c r="Q107" s="106">
        <f t="shared" si="1"/>
        <v>2.538275584206285</v>
      </c>
    </row>
    <row r="108" spans="1:17" ht="21">
      <c r="A108" s="105" t="s">
        <v>253</v>
      </c>
      <c r="B108" s="20"/>
      <c r="C108" s="26" t="s">
        <v>254</v>
      </c>
      <c r="D108" s="28">
        <v>2.2</v>
      </c>
      <c r="E108" s="21" t="s">
        <v>24</v>
      </c>
      <c r="F108" s="21" t="s">
        <v>124</v>
      </c>
      <c r="G108" s="21" t="s">
        <v>24</v>
      </c>
      <c r="H108" s="21" t="s">
        <v>24</v>
      </c>
      <c r="I108" s="21" t="s">
        <v>24</v>
      </c>
      <c r="J108" s="21" t="s">
        <v>24</v>
      </c>
      <c r="K108" s="21" t="s">
        <v>24</v>
      </c>
      <c r="L108" s="21" t="s">
        <v>24</v>
      </c>
      <c r="M108" s="21" t="s">
        <v>24</v>
      </c>
      <c r="N108" s="24">
        <v>2.2</v>
      </c>
      <c r="O108" s="18" t="s">
        <v>255</v>
      </c>
      <c r="P108" s="106">
        <f t="shared" si="0"/>
        <v>0.6470588235294118</v>
      </c>
      <c r="Q108" s="106">
        <f t="shared" si="1"/>
        <v>1.7727639000805804</v>
      </c>
    </row>
    <row r="109" spans="1:14" ht="21">
      <c r="A109" s="105" t="s">
        <v>256</v>
      </c>
      <c r="B109" s="78" t="s">
        <v>257</v>
      </c>
      <c r="C109" s="26" t="s">
        <v>258</v>
      </c>
      <c r="D109" s="107" t="s">
        <v>277</v>
      </c>
      <c r="E109" s="21" t="s">
        <v>24</v>
      </c>
      <c r="F109" s="21" t="s">
        <v>24</v>
      </c>
      <c r="G109" s="21" t="s">
        <v>24</v>
      </c>
      <c r="H109" s="21" t="s">
        <v>24</v>
      </c>
      <c r="I109" s="21" t="s">
        <v>24</v>
      </c>
      <c r="J109" s="103" t="s">
        <v>278</v>
      </c>
      <c r="K109" s="21" t="s">
        <v>24</v>
      </c>
      <c r="L109" s="21" t="s">
        <v>24</v>
      </c>
      <c r="M109" s="21" t="s">
        <v>24</v>
      </c>
      <c r="N109" s="24" t="s">
        <v>24</v>
      </c>
    </row>
    <row r="110" spans="1:17" ht="21">
      <c r="A110" s="105" t="s">
        <v>259</v>
      </c>
      <c r="B110" s="20"/>
      <c r="C110" s="26" t="s">
        <v>260</v>
      </c>
      <c r="D110" s="107" t="s">
        <v>518</v>
      </c>
      <c r="E110" s="21" t="s">
        <v>24</v>
      </c>
      <c r="F110" s="21" t="s">
        <v>24</v>
      </c>
      <c r="G110" s="21" t="s">
        <v>24</v>
      </c>
      <c r="H110" s="21" t="s">
        <v>24</v>
      </c>
      <c r="I110" s="21" t="s">
        <v>24</v>
      </c>
      <c r="J110" s="21" t="s">
        <v>261</v>
      </c>
      <c r="K110" s="21" t="s">
        <v>24</v>
      </c>
      <c r="L110" s="21" t="s">
        <v>24</v>
      </c>
      <c r="M110" s="21" t="s">
        <v>24</v>
      </c>
      <c r="N110" s="24" t="s">
        <v>262</v>
      </c>
      <c r="O110" s="18" t="s">
        <v>263</v>
      </c>
      <c r="P110" s="108">
        <v>0.41</v>
      </c>
      <c r="Q110" s="106">
        <f>P110/365*1000</f>
        <v>1.1232876712328768</v>
      </c>
    </row>
    <row r="111" spans="1:14" ht="12.75">
      <c r="A111" s="105"/>
      <c r="B111" s="20"/>
      <c r="C111" s="26"/>
      <c r="D111" s="21"/>
      <c r="E111" s="21"/>
      <c r="F111" s="21"/>
      <c r="G111" s="21"/>
      <c r="H111" s="21"/>
      <c r="I111" s="21"/>
      <c r="J111" s="21"/>
      <c r="K111" s="22"/>
      <c r="L111" s="22"/>
      <c r="M111" s="59"/>
      <c r="N111" s="24"/>
    </row>
    <row r="112" spans="1:14" ht="12.75">
      <c r="A112" s="105" t="s">
        <v>264</v>
      </c>
      <c r="B112" s="20" t="s">
        <v>265</v>
      </c>
      <c r="C112" s="26"/>
      <c r="D112" s="21" t="s">
        <v>24</v>
      </c>
      <c r="E112" s="21" t="s">
        <v>24</v>
      </c>
      <c r="F112" s="21" t="s">
        <v>24</v>
      </c>
      <c r="G112" s="21" t="s">
        <v>24</v>
      </c>
      <c r="H112" s="21" t="s">
        <v>24</v>
      </c>
      <c r="I112" s="21" t="s">
        <v>24</v>
      </c>
      <c r="J112" s="21" t="s">
        <v>24</v>
      </c>
      <c r="K112" s="21" t="s">
        <v>24</v>
      </c>
      <c r="L112" s="21" t="s">
        <v>24</v>
      </c>
      <c r="M112" s="21" t="s">
        <v>24</v>
      </c>
      <c r="N112" s="24" t="s">
        <v>24</v>
      </c>
    </row>
    <row r="113" spans="1:14" ht="12.75">
      <c r="A113" s="105"/>
      <c r="B113" s="20"/>
      <c r="C113" s="26"/>
      <c r="D113" s="21"/>
      <c r="E113" s="21"/>
      <c r="F113" s="21"/>
      <c r="G113" s="21"/>
      <c r="H113" s="21"/>
      <c r="I113" s="21"/>
      <c r="J113" s="21"/>
      <c r="K113" s="22"/>
      <c r="L113" s="22"/>
      <c r="M113" s="59"/>
      <c r="N113" s="24"/>
    </row>
    <row r="114" spans="1:14" ht="12.75">
      <c r="A114" s="19" t="s">
        <v>266</v>
      </c>
      <c r="B114" s="63" t="s">
        <v>267</v>
      </c>
      <c r="C114" s="26"/>
      <c r="D114" s="21"/>
      <c r="E114" s="21"/>
      <c r="F114" s="21"/>
      <c r="G114" s="21"/>
      <c r="H114" s="21"/>
      <c r="I114" s="21"/>
      <c r="J114" s="21"/>
      <c r="K114" s="22"/>
      <c r="L114" s="22"/>
      <c r="M114" s="59"/>
      <c r="N114" s="24"/>
    </row>
    <row r="115" spans="1:17" ht="21">
      <c r="A115" s="25" t="s">
        <v>268</v>
      </c>
      <c r="B115" s="63"/>
      <c r="C115" s="26" t="s">
        <v>269</v>
      </c>
      <c r="D115" s="107" t="s">
        <v>519</v>
      </c>
      <c r="E115" s="21" t="s">
        <v>24</v>
      </c>
      <c r="F115" s="21" t="s">
        <v>24</v>
      </c>
      <c r="G115" s="21" t="s">
        <v>24</v>
      </c>
      <c r="H115" s="21" t="s">
        <v>24</v>
      </c>
      <c r="I115" s="21" t="s">
        <v>24</v>
      </c>
      <c r="J115" s="21" t="s">
        <v>279</v>
      </c>
      <c r="K115" s="21" t="s">
        <v>24</v>
      </c>
      <c r="L115" s="21" t="s">
        <v>24</v>
      </c>
      <c r="M115" s="21" t="s">
        <v>24</v>
      </c>
      <c r="N115" s="24">
        <v>8.28</v>
      </c>
      <c r="O115" s="18" t="s">
        <v>263</v>
      </c>
      <c r="P115" s="108">
        <f>N115/2.25</f>
        <v>3.6799999999999997</v>
      </c>
      <c r="Q115" s="106">
        <f>P115/365*1000</f>
        <v>10.082191780821917</v>
      </c>
    </row>
    <row r="116" spans="1:17" ht="21.75" thickBot="1">
      <c r="A116" s="5" t="s">
        <v>270</v>
      </c>
      <c r="B116" s="6"/>
      <c r="C116" s="37" t="s">
        <v>271</v>
      </c>
      <c r="D116" s="109" t="s">
        <v>520</v>
      </c>
      <c r="E116" s="39" t="s">
        <v>24</v>
      </c>
      <c r="F116" s="39" t="s">
        <v>24</v>
      </c>
      <c r="G116" s="39" t="s">
        <v>24</v>
      </c>
      <c r="H116" s="39" t="s">
        <v>24</v>
      </c>
      <c r="I116" s="39" t="s">
        <v>24</v>
      </c>
      <c r="J116" s="39" t="s">
        <v>280</v>
      </c>
      <c r="K116" s="40" t="s">
        <v>24</v>
      </c>
      <c r="L116" s="40" t="s">
        <v>24</v>
      </c>
      <c r="M116" s="40" t="s">
        <v>24</v>
      </c>
      <c r="N116" s="42">
        <v>3.08</v>
      </c>
      <c r="O116" s="18" t="s">
        <v>263</v>
      </c>
      <c r="P116" s="106">
        <f>N116/2.25</f>
        <v>1.3688888888888888</v>
      </c>
      <c r="Q116" s="106">
        <f>P116/365*1000</f>
        <v>3.7503805175038054</v>
      </c>
    </row>
    <row r="117" spans="11:13" ht="12.75">
      <c r="K117" s="111"/>
      <c r="L117" s="111"/>
      <c r="M117" s="108"/>
    </row>
    <row r="118" spans="11:13" ht="12.75">
      <c r="K118" s="111"/>
      <c r="L118" s="111"/>
      <c r="M118" s="108"/>
    </row>
    <row r="119" spans="11:12" ht="12.75">
      <c r="K119" s="111"/>
      <c r="L119" s="111"/>
    </row>
    <row r="120" spans="11:12" ht="12.75">
      <c r="K120" s="111"/>
      <c r="L120" s="111"/>
    </row>
    <row r="121" spans="11:12" ht="12.75">
      <c r="K121" s="111"/>
      <c r="L121" s="111"/>
    </row>
    <row r="122" spans="11:12" ht="12.75">
      <c r="K122" s="111"/>
      <c r="L122" s="111"/>
    </row>
    <row r="123" spans="11:12" ht="12.75">
      <c r="K123" s="111"/>
      <c r="L123" s="111"/>
    </row>
    <row r="124" spans="11:12" ht="12.75">
      <c r="K124" s="111"/>
      <c r="L124" s="111"/>
    </row>
    <row r="125" spans="11:12" ht="12.75">
      <c r="K125" s="111"/>
      <c r="L125" s="111"/>
    </row>
    <row r="126" spans="11:12" ht="12.75">
      <c r="K126" s="111"/>
      <c r="L126" s="111"/>
    </row>
    <row r="127" spans="11:12" ht="12.75">
      <c r="K127" s="111"/>
      <c r="L127" s="111"/>
    </row>
    <row r="128" spans="11:12" ht="12.75">
      <c r="K128" s="111"/>
      <c r="L128" s="111"/>
    </row>
    <row r="129" spans="11:12" ht="12.75">
      <c r="K129" s="111"/>
      <c r="L129" s="111"/>
    </row>
    <row r="130" spans="11:12" ht="12.75">
      <c r="K130" s="111"/>
      <c r="L130" s="111"/>
    </row>
    <row r="131" spans="11:12" ht="12.75">
      <c r="K131" s="111"/>
      <c r="L131" s="111"/>
    </row>
    <row r="132" spans="11:12" ht="12.75">
      <c r="K132" s="111"/>
      <c r="L132" s="111"/>
    </row>
    <row r="133" spans="11:12" ht="12.75">
      <c r="K133" s="111"/>
      <c r="L133" s="111"/>
    </row>
    <row r="134" spans="11:12" ht="12.75">
      <c r="K134" s="111"/>
      <c r="L134" s="111"/>
    </row>
    <row r="135" spans="11:12" ht="12.75">
      <c r="K135" s="111"/>
      <c r="L135" s="111"/>
    </row>
    <row r="136" spans="11:12" ht="12.75">
      <c r="K136" s="111"/>
      <c r="L136" s="111"/>
    </row>
    <row r="137" spans="11:12" ht="12.75">
      <c r="K137" s="111"/>
      <c r="L137" s="111"/>
    </row>
    <row r="138" spans="11:12" ht="12.75">
      <c r="K138" s="111"/>
      <c r="L138" s="111"/>
    </row>
    <row r="139" spans="11:12" ht="12.75">
      <c r="K139" s="111"/>
      <c r="L139" s="111"/>
    </row>
    <row r="140" spans="11:12" ht="12.75">
      <c r="K140" s="111"/>
      <c r="L140" s="111"/>
    </row>
    <row r="141" spans="11:12" ht="12.75">
      <c r="K141" s="111"/>
      <c r="L141" s="111"/>
    </row>
    <row r="142" spans="11:12" ht="12.75">
      <c r="K142" s="111"/>
      <c r="L142" s="111"/>
    </row>
    <row r="143" spans="11:12" ht="12.75">
      <c r="K143" s="111"/>
      <c r="L143" s="111"/>
    </row>
    <row r="144" spans="11:12" ht="12.75">
      <c r="K144" s="111"/>
      <c r="L144" s="111"/>
    </row>
    <row r="145" spans="11:12" ht="12.75">
      <c r="K145" s="111"/>
      <c r="L145" s="111"/>
    </row>
    <row r="146" spans="11:12" ht="12.75">
      <c r="K146" s="111"/>
      <c r="L146" s="111"/>
    </row>
    <row r="147" spans="11:12" ht="12.75">
      <c r="K147" s="111"/>
      <c r="L147" s="111"/>
    </row>
    <row r="148" spans="11:12" ht="12.75">
      <c r="K148" s="111"/>
      <c r="L148" s="111"/>
    </row>
    <row r="149" spans="11:12" ht="12.75">
      <c r="K149" s="111"/>
      <c r="L149" s="111"/>
    </row>
    <row r="150" spans="11:12" ht="12.75">
      <c r="K150" s="111"/>
      <c r="L150" s="111"/>
    </row>
    <row r="151" spans="11:12" ht="12.75">
      <c r="K151" s="111"/>
      <c r="L151" s="111"/>
    </row>
    <row r="152" spans="11:12" ht="12.75">
      <c r="K152" s="111"/>
      <c r="L152" s="111"/>
    </row>
    <row r="153" spans="11:12" ht="12.75">
      <c r="K153" s="111"/>
      <c r="L153" s="111"/>
    </row>
    <row r="154" spans="11:12" ht="12.75">
      <c r="K154" s="111"/>
      <c r="L154" s="111"/>
    </row>
    <row r="155" spans="11:12" ht="12.75">
      <c r="K155" s="111"/>
      <c r="L155" s="111"/>
    </row>
    <row r="156" spans="11:12" ht="12.75">
      <c r="K156" s="111"/>
      <c r="L156" s="111"/>
    </row>
    <row r="157" spans="11:12" ht="12.75">
      <c r="K157" s="111"/>
      <c r="L157" s="111"/>
    </row>
    <row r="158" spans="11:12" ht="12.75">
      <c r="K158" s="111"/>
      <c r="L158" s="111"/>
    </row>
    <row r="159" spans="11:12" ht="12.75">
      <c r="K159" s="111"/>
      <c r="L159" s="111"/>
    </row>
    <row r="160" spans="11:12" ht="12.75">
      <c r="K160" s="111"/>
      <c r="L160" s="111"/>
    </row>
    <row r="161" spans="11:12" ht="12.75">
      <c r="K161" s="111"/>
      <c r="L161" s="111"/>
    </row>
    <row r="162" spans="11:12" ht="12.75">
      <c r="K162" s="111"/>
      <c r="L162" s="111"/>
    </row>
    <row r="163" spans="11:12" ht="12.75">
      <c r="K163" s="111"/>
      <c r="L163" s="111"/>
    </row>
    <row r="164" spans="11:12" ht="12.75">
      <c r="K164" s="111"/>
      <c r="L164" s="111"/>
    </row>
    <row r="165" spans="11:12" ht="12.75">
      <c r="K165" s="111"/>
      <c r="L165" s="111"/>
    </row>
    <row r="166" spans="11:12" ht="12.75">
      <c r="K166" s="111"/>
      <c r="L166" s="111"/>
    </row>
    <row r="167" spans="11:12" ht="12.75">
      <c r="K167" s="111"/>
      <c r="L167" s="111"/>
    </row>
    <row r="168" spans="11:12" ht="12.75">
      <c r="K168" s="111"/>
      <c r="L168" s="111"/>
    </row>
    <row r="169" spans="11:12" ht="12.75">
      <c r="K169" s="111"/>
      <c r="L169" s="111"/>
    </row>
    <row r="170" spans="11:12" ht="12.75">
      <c r="K170" s="111"/>
      <c r="L170" s="111"/>
    </row>
    <row r="171" spans="11:12" ht="12.75">
      <c r="K171" s="111"/>
      <c r="L171" s="111"/>
    </row>
    <row r="172" spans="11:12" ht="12.75">
      <c r="K172" s="111"/>
      <c r="L172" s="111"/>
    </row>
    <row r="173" spans="11:12" ht="12.75">
      <c r="K173" s="111"/>
      <c r="L173" s="111"/>
    </row>
    <row r="174" spans="11:12" ht="12.75">
      <c r="K174" s="111"/>
      <c r="L174" s="111"/>
    </row>
    <row r="175" spans="11:12" ht="12.75">
      <c r="K175" s="111"/>
      <c r="L175" s="111"/>
    </row>
    <row r="176" spans="11:12" ht="12.75">
      <c r="K176" s="111"/>
      <c r="L176" s="111"/>
    </row>
    <row r="177" spans="11:12" ht="12.75">
      <c r="K177" s="111"/>
      <c r="L177" s="111"/>
    </row>
    <row r="178" spans="11:12" ht="12.75">
      <c r="K178" s="111"/>
      <c r="L178" s="111"/>
    </row>
    <row r="179" spans="11:12" ht="12.75">
      <c r="K179" s="111"/>
      <c r="L179" s="111"/>
    </row>
    <row r="180" spans="11:12" ht="12.75">
      <c r="K180" s="111"/>
      <c r="L180" s="111"/>
    </row>
    <row r="181" spans="11:12" ht="12.75">
      <c r="K181" s="111"/>
      <c r="L181" s="111"/>
    </row>
    <row r="182" spans="11:12" ht="12.75">
      <c r="K182" s="111"/>
      <c r="L182" s="111"/>
    </row>
    <row r="183" spans="11:12" ht="12.75">
      <c r="K183" s="111"/>
      <c r="L183" s="111"/>
    </row>
    <row r="184" spans="11:12" ht="12.75">
      <c r="K184" s="111"/>
      <c r="L184" s="111"/>
    </row>
    <row r="185" spans="11:12" ht="12.75">
      <c r="K185" s="111"/>
      <c r="L185" s="111"/>
    </row>
    <row r="186" spans="11:12" ht="12.75">
      <c r="K186" s="111"/>
      <c r="L186" s="111"/>
    </row>
    <row r="187" spans="11:12" ht="12.75">
      <c r="K187" s="111"/>
      <c r="L187" s="111"/>
    </row>
    <row r="188" spans="11:12" ht="12.75">
      <c r="K188" s="111"/>
      <c r="L188" s="111"/>
    </row>
    <row r="189" spans="11:12" ht="12.75">
      <c r="K189" s="111"/>
      <c r="L189" s="111"/>
    </row>
    <row r="190" spans="11:12" ht="12.75">
      <c r="K190" s="111"/>
      <c r="L190" s="111"/>
    </row>
    <row r="191" spans="11:12" ht="12.75">
      <c r="K191" s="111"/>
      <c r="L191" s="111"/>
    </row>
    <row r="192" spans="11:12" ht="12.75">
      <c r="K192" s="111"/>
      <c r="L192" s="111"/>
    </row>
    <row r="193" spans="11:12" ht="12.75">
      <c r="K193" s="111"/>
      <c r="L193" s="111"/>
    </row>
    <row r="194" spans="11:12" ht="12.75">
      <c r="K194" s="111"/>
      <c r="L194" s="111"/>
    </row>
    <row r="195" spans="11:12" ht="12.75">
      <c r="K195" s="111"/>
      <c r="L195" s="111"/>
    </row>
    <row r="196" spans="11:12" ht="12.75">
      <c r="K196" s="111"/>
      <c r="L196" s="111"/>
    </row>
    <row r="197" spans="11:12" ht="12.75">
      <c r="K197" s="111"/>
      <c r="L197" s="111"/>
    </row>
    <row r="198" spans="11:12" ht="12.75">
      <c r="K198" s="111"/>
      <c r="L198" s="111"/>
    </row>
    <row r="199" spans="11:12" ht="12.75">
      <c r="K199" s="111"/>
      <c r="L199" s="111"/>
    </row>
    <row r="200" spans="11:12" ht="12.75">
      <c r="K200" s="111"/>
      <c r="L200" s="111"/>
    </row>
    <row r="201" spans="11:12" ht="12.75">
      <c r="K201" s="111"/>
      <c r="L201" s="111"/>
    </row>
    <row r="202" spans="11:12" ht="12.75">
      <c r="K202" s="111"/>
      <c r="L202" s="111"/>
    </row>
    <row r="203" spans="11:12" ht="12.75">
      <c r="K203" s="111"/>
      <c r="L203" s="111"/>
    </row>
    <row r="204" spans="11:12" ht="12.75">
      <c r="K204" s="111"/>
      <c r="L204" s="111"/>
    </row>
    <row r="205" spans="11:12" ht="12.75">
      <c r="K205" s="111"/>
      <c r="L205" s="111"/>
    </row>
    <row r="206" spans="11:12" ht="12.75">
      <c r="K206" s="111"/>
      <c r="L206" s="111"/>
    </row>
    <row r="207" spans="11:12" ht="12.75">
      <c r="K207" s="111"/>
      <c r="L207" s="111"/>
    </row>
    <row r="208" spans="11:12" ht="12.75">
      <c r="K208" s="111"/>
      <c r="L208" s="111"/>
    </row>
    <row r="209" spans="11:12" ht="12.75">
      <c r="K209" s="111"/>
      <c r="L209" s="111"/>
    </row>
    <row r="210" spans="11:12" ht="12.75">
      <c r="K210" s="111"/>
      <c r="L210" s="111"/>
    </row>
    <row r="211" spans="11:12" ht="12.75">
      <c r="K211" s="111"/>
      <c r="L211" s="111"/>
    </row>
    <row r="212" spans="11:12" ht="12.75">
      <c r="K212" s="111"/>
      <c r="L212" s="111"/>
    </row>
    <row r="213" spans="11:12" ht="12.75">
      <c r="K213" s="111"/>
      <c r="L213" s="111"/>
    </row>
    <row r="214" spans="11:12" ht="12.75">
      <c r="K214" s="111"/>
      <c r="L214" s="111"/>
    </row>
    <row r="215" spans="11:12" ht="12.75">
      <c r="K215" s="111"/>
      <c r="L215" s="111"/>
    </row>
    <row r="216" spans="11:12" ht="12.75">
      <c r="K216" s="111"/>
      <c r="L216" s="111"/>
    </row>
    <row r="217" spans="11:12" ht="12.75">
      <c r="K217" s="111"/>
      <c r="L217" s="111"/>
    </row>
    <row r="218" spans="11:12" ht="12.75">
      <c r="K218" s="111"/>
      <c r="L218" s="111"/>
    </row>
    <row r="219" spans="11:12" ht="12.75">
      <c r="K219" s="111"/>
      <c r="L219" s="111"/>
    </row>
    <row r="220" spans="11:12" ht="12.75">
      <c r="K220" s="111"/>
      <c r="L220" s="111"/>
    </row>
    <row r="221" spans="11:12" ht="12.75">
      <c r="K221" s="111"/>
      <c r="L221" s="111"/>
    </row>
    <row r="222" spans="11:12" ht="12.75">
      <c r="K222" s="111"/>
      <c r="L222" s="111"/>
    </row>
    <row r="223" spans="11:12" ht="12.75">
      <c r="K223" s="111"/>
      <c r="L223" s="111"/>
    </row>
    <row r="224" spans="11:12" ht="12.75">
      <c r="K224" s="111"/>
      <c r="L224" s="111"/>
    </row>
    <row r="225" spans="11:12" ht="12.75">
      <c r="K225" s="111"/>
      <c r="L225" s="111"/>
    </row>
    <row r="226" spans="11:12" ht="12.75">
      <c r="K226" s="111"/>
      <c r="L226" s="111"/>
    </row>
    <row r="227" spans="11:12" ht="12.75">
      <c r="K227" s="111"/>
      <c r="L227" s="111"/>
    </row>
    <row r="228" spans="11:12" ht="12.75">
      <c r="K228" s="111"/>
      <c r="L228" s="111"/>
    </row>
    <row r="229" spans="11:12" ht="12.75">
      <c r="K229" s="111"/>
      <c r="L229" s="111"/>
    </row>
    <row r="230" spans="11:12" ht="12.75">
      <c r="K230" s="111"/>
      <c r="L230" s="111"/>
    </row>
    <row r="231" spans="11:12" ht="12.75">
      <c r="K231" s="111"/>
      <c r="L231" s="111"/>
    </row>
    <row r="232" spans="11:12" ht="12.75">
      <c r="K232" s="111"/>
      <c r="L232" s="111"/>
    </row>
    <row r="233" spans="11:12" ht="12.75">
      <c r="K233" s="111"/>
      <c r="L233" s="111"/>
    </row>
    <row r="234" spans="11:12" ht="12.75">
      <c r="K234" s="111"/>
      <c r="L234" s="111"/>
    </row>
    <row r="235" spans="11:12" ht="12.75">
      <c r="K235" s="111"/>
      <c r="L235" s="111"/>
    </row>
    <row r="236" spans="11:12" ht="12.75">
      <c r="K236" s="111"/>
      <c r="L236" s="111"/>
    </row>
    <row r="237" spans="11:12" ht="12.75">
      <c r="K237" s="111"/>
      <c r="L237" s="111"/>
    </row>
    <row r="238" spans="11:12" ht="12.75">
      <c r="K238" s="111"/>
      <c r="L238" s="111"/>
    </row>
    <row r="239" spans="11:12" ht="12.75">
      <c r="K239" s="111"/>
      <c r="L239" s="111"/>
    </row>
    <row r="240" spans="11:12" ht="12.75">
      <c r="K240" s="111"/>
      <c r="L240" s="111"/>
    </row>
    <row r="241" spans="11:12" ht="12.75">
      <c r="K241" s="111"/>
      <c r="L241" s="111"/>
    </row>
    <row r="242" spans="11:12" ht="12.75">
      <c r="K242" s="111"/>
      <c r="L242" s="111"/>
    </row>
    <row r="243" spans="11:12" ht="12.75">
      <c r="K243" s="111"/>
      <c r="L243" s="111"/>
    </row>
    <row r="244" spans="11:12" ht="12.75">
      <c r="K244" s="111"/>
      <c r="L244" s="111"/>
    </row>
    <row r="245" spans="11:12" ht="12.75">
      <c r="K245" s="111"/>
      <c r="L245" s="111"/>
    </row>
    <row r="246" spans="11:12" ht="12.75">
      <c r="K246" s="111"/>
      <c r="L246" s="111"/>
    </row>
    <row r="247" spans="11:12" ht="12.75">
      <c r="K247" s="111"/>
      <c r="L247" s="111"/>
    </row>
    <row r="248" spans="11:12" ht="12.75">
      <c r="K248" s="111"/>
      <c r="L248" s="111"/>
    </row>
    <row r="249" spans="11:12" ht="12.75">
      <c r="K249" s="111"/>
      <c r="L249" s="111"/>
    </row>
    <row r="250" spans="11:12" ht="12.75">
      <c r="K250" s="111"/>
      <c r="L250" s="111"/>
    </row>
    <row r="251" spans="11:12" ht="12.75">
      <c r="K251" s="111"/>
      <c r="L251" s="111"/>
    </row>
    <row r="252" spans="11:12" ht="12.75">
      <c r="K252" s="111"/>
      <c r="L252" s="111"/>
    </row>
    <row r="253" spans="11:12" ht="12.75">
      <c r="K253" s="111"/>
      <c r="L253" s="111"/>
    </row>
    <row r="254" spans="11:12" ht="12.75">
      <c r="K254" s="111"/>
      <c r="L254" s="111"/>
    </row>
    <row r="255" spans="11:12" ht="12.75">
      <c r="K255" s="111"/>
      <c r="L255" s="111"/>
    </row>
    <row r="256" spans="11:12" ht="12.75">
      <c r="K256" s="111"/>
      <c r="L256" s="111"/>
    </row>
    <row r="257" spans="11:12" ht="12.75">
      <c r="K257" s="111"/>
      <c r="L257" s="111"/>
    </row>
    <row r="258" spans="11:12" ht="12.75">
      <c r="K258" s="111"/>
      <c r="L258" s="111"/>
    </row>
    <row r="259" spans="11:12" ht="12.75">
      <c r="K259" s="111"/>
      <c r="L259" s="111"/>
    </row>
    <row r="260" spans="11:12" ht="12.75">
      <c r="K260" s="111"/>
      <c r="L260" s="111"/>
    </row>
    <row r="261" spans="11:12" ht="12.75">
      <c r="K261" s="111"/>
      <c r="L261" s="111"/>
    </row>
    <row r="262" spans="11:12" ht="12.75">
      <c r="K262" s="111"/>
      <c r="L262" s="111"/>
    </row>
    <row r="263" spans="11:12" ht="12.75">
      <c r="K263" s="111"/>
      <c r="L263" s="111"/>
    </row>
    <row r="264" spans="11:12" ht="12.75">
      <c r="K264" s="111"/>
      <c r="L264" s="111"/>
    </row>
    <row r="265" spans="11:12" ht="12.75">
      <c r="K265" s="111"/>
      <c r="L265" s="111"/>
    </row>
    <row r="266" spans="11:12" ht="12.75">
      <c r="K266" s="111"/>
      <c r="L266" s="111"/>
    </row>
    <row r="267" spans="11:12" ht="12.75">
      <c r="K267" s="111"/>
      <c r="L267" s="111"/>
    </row>
    <row r="268" spans="11:12" ht="12.75">
      <c r="K268" s="111"/>
      <c r="L268" s="111"/>
    </row>
    <row r="269" spans="11:12" ht="12.75">
      <c r="K269" s="111"/>
      <c r="L269" s="111"/>
    </row>
    <row r="270" spans="11:12" ht="12.75">
      <c r="K270" s="111"/>
      <c r="L270" s="111"/>
    </row>
    <row r="271" spans="11:12" ht="12.75">
      <c r="K271" s="111"/>
      <c r="L271" s="111"/>
    </row>
    <row r="272" spans="11:12" ht="12.75">
      <c r="K272" s="111"/>
      <c r="L272" s="111"/>
    </row>
    <row r="273" spans="11:12" ht="12.75">
      <c r="K273" s="111"/>
      <c r="L273" s="111"/>
    </row>
    <row r="274" spans="11:12" ht="12.75">
      <c r="K274" s="111"/>
      <c r="L274" s="111"/>
    </row>
    <row r="275" spans="11:12" ht="12.75">
      <c r="K275" s="111"/>
      <c r="L275" s="111"/>
    </row>
    <row r="276" spans="11:12" ht="12.75">
      <c r="K276" s="111"/>
      <c r="L276" s="111"/>
    </row>
    <row r="277" spans="11:12" ht="12.75">
      <c r="K277" s="111"/>
      <c r="L277" s="111"/>
    </row>
    <row r="278" spans="11:12" ht="12.75">
      <c r="K278" s="111"/>
      <c r="L278" s="111"/>
    </row>
    <row r="279" spans="11:12" ht="12.75">
      <c r="K279" s="111"/>
      <c r="L279" s="111"/>
    </row>
    <row r="280" spans="11:12" ht="12.75">
      <c r="K280" s="111"/>
      <c r="L280" s="111"/>
    </row>
    <row r="281" spans="11:12" ht="12.75">
      <c r="K281" s="111"/>
      <c r="L281" s="111"/>
    </row>
    <row r="282" spans="11:12" ht="12.75">
      <c r="K282" s="111"/>
      <c r="L282" s="111"/>
    </row>
    <row r="283" spans="11:12" ht="12.75">
      <c r="K283" s="111"/>
      <c r="L283" s="111"/>
    </row>
    <row r="284" spans="11:12" ht="12.75">
      <c r="K284" s="111"/>
      <c r="L284" s="111"/>
    </row>
    <row r="285" spans="11:12" ht="12.75">
      <c r="K285" s="111"/>
      <c r="L285" s="111"/>
    </row>
    <row r="286" spans="11:12" ht="12.75">
      <c r="K286" s="111"/>
      <c r="L286" s="111"/>
    </row>
    <row r="287" spans="11:12" ht="12.75">
      <c r="K287" s="111"/>
      <c r="L287" s="111"/>
    </row>
    <row r="288" spans="11:12" ht="12.75">
      <c r="K288" s="111"/>
      <c r="L288" s="111"/>
    </row>
    <row r="289" spans="11:12" ht="12.75">
      <c r="K289" s="111"/>
      <c r="L289" s="111"/>
    </row>
    <row r="290" spans="11:12" ht="12.75">
      <c r="K290" s="111"/>
      <c r="L290" s="111"/>
    </row>
    <row r="291" spans="11:12" ht="12.75">
      <c r="K291" s="111"/>
      <c r="L291" s="111"/>
    </row>
    <row r="292" spans="11:12" ht="12.75">
      <c r="K292" s="111"/>
      <c r="L292" s="111"/>
    </row>
    <row r="293" spans="11:12" ht="12.75">
      <c r="K293" s="111"/>
      <c r="L293" s="111"/>
    </row>
    <row r="294" spans="11:12" ht="12.75">
      <c r="K294" s="111"/>
      <c r="L294" s="111"/>
    </row>
    <row r="295" spans="11:12" ht="12.75">
      <c r="K295" s="111"/>
      <c r="L295" s="111"/>
    </row>
    <row r="296" spans="11:12" ht="12.75">
      <c r="K296" s="111"/>
      <c r="L296" s="111"/>
    </row>
    <row r="297" spans="11:12" ht="12.75">
      <c r="K297" s="111"/>
      <c r="L297" s="111"/>
    </row>
    <row r="298" spans="11:12" ht="12.75">
      <c r="K298" s="111"/>
      <c r="L298" s="111"/>
    </row>
    <row r="299" spans="11:12" ht="12.75">
      <c r="K299" s="111"/>
      <c r="L299" s="111"/>
    </row>
    <row r="300" spans="11:12" ht="12.75">
      <c r="K300" s="111"/>
      <c r="L300" s="111"/>
    </row>
    <row r="301" spans="11:12" ht="12.75">
      <c r="K301" s="111"/>
      <c r="L301" s="111"/>
    </row>
    <row r="302" spans="11:12" ht="12.75">
      <c r="K302" s="111"/>
      <c r="L302" s="111"/>
    </row>
    <row r="303" spans="11:12" ht="12.75">
      <c r="K303" s="111"/>
      <c r="L303" s="111"/>
    </row>
    <row r="304" spans="11:12" ht="12.75">
      <c r="K304" s="111"/>
      <c r="L304" s="111"/>
    </row>
    <row r="305" spans="11:12" ht="12.75">
      <c r="K305" s="111"/>
      <c r="L305" s="111"/>
    </row>
    <row r="306" spans="11:12" ht="12.75">
      <c r="K306" s="111"/>
      <c r="L306" s="111"/>
    </row>
    <row r="307" spans="11:12" ht="12.75">
      <c r="K307" s="111"/>
      <c r="L307" s="111"/>
    </row>
    <row r="308" spans="11:12" ht="12.75">
      <c r="K308" s="111"/>
      <c r="L308" s="111"/>
    </row>
    <row r="309" spans="11:12" ht="12.75">
      <c r="K309" s="111"/>
      <c r="L309" s="111"/>
    </row>
    <row r="310" spans="11:12" ht="12.75">
      <c r="K310" s="111"/>
      <c r="L310" s="111"/>
    </row>
    <row r="311" spans="11:12" ht="12.75">
      <c r="K311" s="111"/>
      <c r="L311" s="111"/>
    </row>
    <row r="312" spans="11:12" ht="12.75">
      <c r="K312" s="111"/>
      <c r="L312" s="111"/>
    </row>
    <row r="313" spans="11:12" ht="12.75">
      <c r="K313" s="111"/>
      <c r="L313" s="111"/>
    </row>
    <row r="314" spans="11:12" ht="12.75">
      <c r="K314" s="111"/>
      <c r="L314" s="111"/>
    </row>
    <row r="315" spans="11:12" ht="12.75">
      <c r="K315" s="111"/>
      <c r="L315" s="111"/>
    </row>
    <row r="316" spans="11:12" ht="12.75">
      <c r="K316" s="111"/>
      <c r="L316" s="111"/>
    </row>
    <row r="317" spans="11:12" ht="12.75">
      <c r="K317" s="111"/>
      <c r="L317" s="111"/>
    </row>
    <row r="318" spans="11:12" ht="12.75">
      <c r="K318" s="111"/>
      <c r="L318" s="111"/>
    </row>
    <row r="319" spans="11:12" ht="12.75">
      <c r="K319" s="111"/>
      <c r="L319" s="111"/>
    </row>
    <row r="320" spans="11:12" ht="12.75">
      <c r="K320" s="111"/>
      <c r="L320" s="111"/>
    </row>
    <row r="321" spans="11:12" ht="12.75">
      <c r="K321" s="111"/>
      <c r="L321" s="111"/>
    </row>
    <row r="322" spans="11:12" ht="12.75">
      <c r="K322" s="111"/>
      <c r="L322" s="111"/>
    </row>
    <row r="323" spans="11:12" ht="12.75">
      <c r="K323" s="111"/>
      <c r="L323" s="111"/>
    </row>
    <row r="324" spans="11:12" ht="12.75">
      <c r="K324" s="111"/>
      <c r="L324" s="111"/>
    </row>
    <row r="325" spans="11:12" ht="12.75">
      <c r="K325" s="111"/>
      <c r="L325" s="111"/>
    </row>
    <row r="326" spans="11:12" ht="12.75">
      <c r="K326" s="111"/>
      <c r="L326" s="111"/>
    </row>
    <row r="327" spans="11:12" ht="12.75">
      <c r="K327" s="111"/>
      <c r="L327" s="111"/>
    </row>
    <row r="328" spans="11:12" ht="12.75">
      <c r="K328" s="111"/>
      <c r="L328" s="111"/>
    </row>
    <row r="329" spans="11:12" ht="12.75">
      <c r="K329" s="111"/>
      <c r="L329" s="111"/>
    </row>
    <row r="330" spans="11:12" ht="12.75">
      <c r="K330" s="111"/>
      <c r="L330" s="111"/>
    </row>
    <row r="331" spans="11:12" ht="12.75">
      <c r="K331" s="111"/>
      <c r="L331" s="111"/>
    </row>
    <row r="332" spans="11:12" ht="12.75">
      <c r="K332" s="111"/>
      <c r="L332" s="111"/>
    </row>
    <row r="333" spans="11:12" ht="12.75">
      <c r="K333" s="111"/>
      <c r="L333" s="111"/>
    </row>
    <row r="334" spans="11:12" ht="12.75">
      <c r="K334" s="111"/>
      <c r="L334" s="111"/>
    </row>
    <row r="335" spans="11:12" ht="12.75">
      <c r="K335" s="111"/>
      <c r="L335" s="111"/>
    </row>
    <row r="336" spans="11:12" ht="12.75">
      <c r="K336" s="111"/>
      <c r="L336" s="111"/>
    </row>
    <row r="337" spans="11:12" ht="12.75">
      <c r="K337" s="111"/>
      <c r="L337" s="111"/>
    </row>
    <row r="338" spans="11:12" ht="12.75">
      <c r="K338" s="111"/>
      <c r="L338" s="111"/>
    </row>
    <row r="339" spans="11:12" ht="12.75">
      <c r="K339" s="111"/>
      <c r="L339" s="111"/>
    </row>
    <row r="340" spans="11:12" ht="12.75">
      <c r="K340" s="111"/>
      <c r="L340" s="111"/>
    </row>
    <row r="341" spans="11:12" ht="12.75">
      <c r="K341" s="111"/>
      <c r="L341" s="111"/>
    </row>
    <row r="342" spans="11:12" ht="12.75">
      <c r="K342" s="111"/>
      <c r="L342" s="111"/>
    </row>
    <row r="343" spans="11:12" ht="12.75">
      <c r="K343" s="111"/>
      <c r="L343" s="111"/>
    </row>
    <row r="344" spans="11:12" ht="12.75">
      <c r="K344" s="111"/>
      <c r="L344" s="111"/>
    </row>
    <row r="345" spans="11:12" ht="12.75">
      <c r="K345" s="111"/>
      <c r="L345" s="111"/>
    </row>
    <row r="346" spans="11:12" ht="12.75">
      <c r="K346" s="111"/>
      <c r="L346" s="111"/>
    </row>
    <row r="347" spans="11:12" ht="12.75">
      <c r="K347" s="111"/>
      <c r="L347" s="111"/>
    </row>
    <row r="348" spans="11:12" ht="12.75">
      <c r="K348" s="111"/>
      <c r="L348" s="111"/>
    </row>
    <row r="349" spans="11:12" ht="12.75">
      <c r="K349" s="111"/>
      <c r="L349" s="111"/>
    </row>
    <row r="350" spans="11:12" ht="12.75">
      <c r="K350" s="111"/>
      <c r="L350" s="111"/>
    </row>
    <row r="351" spans="11:12" ht="12.75">
      <c r="K351" s="111"/>
      <c r="L351" s="111"/>
    </row>
    <row r="352" spans="11:12" ht="12.75">
      <c r="K352" s="111"/>
      <c r="L352" s="111"/>
    </row>
    <row r="353" spans="11:12" ht="12.75">
      <c r="K353" s="111"/>
      <c r="L353" s="111"/>
    </row>
    <row r="354" spans="11:12" ht="12.75">
      <c r="K354" s="111"/>
      <c r="L354" s="111"/>
    </row>
    <row r="355" spans="11:12" ht="12.75">
      <c r="K355" s="111"/>
      <c r="L355" s="111"/>
    </row>
    <row r="356" spans="11:12" ht="12.75">
      <c r="K356" s="111"/>
      <c r="L356" s="111"/>
    </row>
    <row r="357" spans="11:12" ht="12.75">
      <c r="K357" s="111"/>
      <c r="L357" s="111"/>
    </row>
    <row r="358" spans="11:12" ht="12.75">
      <c r="K358" s="111"/>
      <c r="L358" s="111"/>
    </row>
    <row r="359" spans="11:12" ht="12.75">
      <c r="K359" s="111"/>
      <c r="L359" s="111"/>
    </row>
    <row r="360" spans="11:12" ht="12.75">
      <c r="K360" s="111"/>
      <c r="L360" s="111"/>
    </row>
    <row r="361" spans="11:12" ht="12.75">
      <c r="K361" s="111"/>
      <c r="L361" s="111"/>
    </row>
    <row r="362" spans="11:12" ht="12.75">
      <c r="K362" s="111"/>
      <c r="L362" s="111"/>
    </row>
    <row r="363" spans="11:12" ht="12.75">
      <c r="K363" s="111"/>
      <c r="L363" s="111"/>
    </row>
    <row r="364" spans="11:12" ht="12.75">
      <c r="K364" s="111"/>
      <c r="L364" s="111"/>
    </row>
    <row r="365" spans="11:12" ht="12.75">
      <c r="K365" s="111"/>
      <c r="L365" s="111"/>
    </row>
    <row r="366" spans="11:12" ht="12.75">
      <c r="K366" s="111"/>
      <c r="L366" s="111"/>
    </row>
    <row r="367" spans="11:12" ht="12.75">
      <c r="K367" s="111"/>
      <c r="L367" s="111"/>
    </row>
    <row r="368" spans="11:12" ht="12.75">
      <c r="K368" s="111"/>
      <c r="L368" s="111"/>
    </row>
    <row r="369" spans="11:12" ht="12.75">
      <c r="K369" s="111"/>
      <c r="L369" s="111"/>
    </row>
    <row r="370" spans="11:12" ht="12.75">
      <c r="K370" s="111"/>
      <c r="L370" s="111"/>
    </row>
    <row r="371" spans="11:12" ht="12.75">
      <c r="K371" s="111"/>
      <c r="L371" s="111"/>
    </row>
    <row r="372" spans="11:12" ht="12.75">
      <c r="K372" s="111"/>
      <c r="L372" s="111"/>
    </row>
    <row r="373" spans="11:12" ht="12.75">
      <c r="K373" s="111"/>
      <c r="L373" s="111"/>
    </row>
    <row r="374" spans="11:12" ht="12.75">
      <c r="K374" s="111"/>
      <c r="L374" s="111"/>
    </row>
    <row r="375" spans="11:12" ht="12.75">
      <c r="K375" s="111"/>
      <c r="L375" s="111"/>
    </row>
    <row r="376" spans="11:12" ht="12.75">
      <c r="K376" s="111"/>
      <c r="L376" s="111"/>
    </row>
    <row r="377" spans="11:12" ht="12.75">
      <c r="K377" s="111"/>
      <c r="L377" s="111"/>
    </row>
    <row r="378" spans="11:12" ht="12.75">
      <c r="K378" s="111"/>
      <c r="L378" s="111"/>
    </row>
    <row r="379" spans="11:12" ht="12.75">
      <c r="K379" s="111"/>
      <c r="L379" s="111"/>
    </row>
    <row r="380" spans="11:12" ht="12.75">
      <c r="K380" s="111"/>
      <c r="L380" s="111"/>
    </row>
    <row r="381" spans="11:12" ht="12.75">
      <c r="K381" s="111"/>
      <c r="L381" s="111"/>
    </row>
    <row r="382" spans="11:12" ht="12.75">
      <c r="K382" s="111"/>
      <c r="L382" s="111"/>
    </row>
    <row r="383" spans="11:12" ht="12.75">
      <c r="K383" s="111"/>
      <c r="L383" s="111"/>
    </row>
    <row r="384" spans="11:12" ht="12.75">
      <c r="K384" s="111"/>
      <c r="L384" s="111"/>
    </row>
    <row r="385" spans="11:12" ht="12.75">
      <c r="K385" s="111"/>
      <c r="L385" s="111"/>
    </row>
    <row r="386" spans="11:12" ht="12.75">
      <c r="K386" s="111"/>
      <c r="L386" s="111"/>
    </row>
    <row r="387" spans="11:12" ht="12.75">
      <c r="K387" s="111"/>
      <c r="L387" s="111"/>
    </row>
    <row r="388" spans="11:12" ht="12.75">
      <c r="K388" s="111"/>
      <c r="L388" s="111"/>
    </row>
    <row r="389" spans="11:12" ht="12.75">
      <c r="K389" s="111"/>
      <c r="L389" s="111"/>
    </row>
    <row r="390" spans="11:12" ht="12.75">
      <c r="K390" s="111"/>
      <c r="L390" s="111"/>
    </row>
    <row r="391" spans="11:12" ht="12.75">
      <c r="K391" s="111"/>
      <c r="L391" s="111"/>
    </row>
    <row r="392" spans="11:12" ht="12.75">
      <c r="K392" s="111"/>
      <c r="L392" s="111"/>
    </row>
    <row r="393" spans="11:12" ht="12.75">
      <c r="K393" s="111"/>
      <c r="L393" s="111"/>
    </row>
    <row r="394" spans="11:12" ht="12.75">
      <c r="K394" s="111"/>
      <c r="L394" s="111"/>
    </row>
    <row r="395" spans="11:12" ht="12.75">
      <c r="K395" s="111"/>
      <c r="L395" s="111"/>
    </row>
    <row r="396" spans="11:12" ht="12.75">
      <c r="K396" s="111"/>
      <c r="L396" s="111"/>
    </row>
    <row r="397" spans="11:12" ht="12.75">
      <c r="K397" s="111"/>
      <c r="L397" s="111"/>
    </row>
    <row r="398" spans="11:12" ht="12.75">
      <c r="K398" s="111"/>
      <c r="L398" s="111"/>
    </row>
    <row r="399" spans="11:12" ht="12.75">
      <c r="K399" s="111"/>
      <c r="L399" s="111"/>
    </row>
    <row r="400" spans="11:12" ht="12.75">
      <c r="K400" s="111"/>
      <c r="L400" s="111"/>
    </row>
    <row r="401" spans="11:12" ht="12.75">
      <c r="K401" s="111"/>
      <c r="L401" s="111"/>
    </row>
    <row r="402" spans="11:12" ht="12.75">
      <c r="K402" s="111"/>
      <c r="L402" s="111"/>
    </row>
    <row r="403" spans="11:12" ht="12.75">
      <c r="K403" s="111"/>
      <c r="L403" s="111"/>
    </row>
    <row r="404" spans="11:12" ht="12.75">
      <c r="K404" s="111"/>
      <c r="L404" s="111"/>
    </row>
    <row r="405" spans="11:12" ht="12.75">
      <c r="K405" s="111"/>
      <c r="L405" s="111"/>
    </row>
    <row r="406" spans="11:12" ht="12.75">
      <c r="K406" s="111"/>
      <c r="L406" s="111"/>
    </row>
    <row r="407" spans="11:12" ht="12.75">
      <c r="K407" s="111"/>
      <c r="L407" s="111"/>
    </row>
    <row r="408" spans="11:12" ht="12.75">
      <c r="K408" s="111"/>
      <c r="L408" s="111"/>
    </row>
    <row r="409" spans="11:12" ht="12.75">
      <c r="K409" s="111"/>
      <c r="L409" s="111"/>
    </row>
    <row r="410" spans="11:12" ht="12.75">
      <c r="K410" s="111"/>
      <c r="L410" s="111"/>
    </row>
    <row r="411" spans="11:12" ht="12.75">
      <c r="K411" s="111"/>
      <c r="L411" s="111"/>
    </row>
    <row r="412" spans="11:12" ht="12.75">
      <c r="K412" s="111"/>
      <c r="L412" s="111"/>
    </row>
    <row r="413" spans="11:12" ht="12.75">
      <c r="K413" s="111"/>
      <c r="L413" s="111"/>
    </row>
    <row r="414" spans="11:12" ht="12.75">
      <c r="K414" s="111"/>
      <c r="L414" s="111"/>
    </row>
    <row r="415" spans="11:12" ht="12.75">
      <c r="K415" s="111"/>
      <c r="L415" s="111"/>
    </row>
    <row r="416" spans="11:12" ht="12.75">
      <c r="K416" s="111"/>
      <c r="L416" s="111"/>
    </row>
    <row r="417" spans="11:12" ht="12.75">
      <c r="K417" s="111"/>
      <c r="L417" s="111"/>
    </row>
    <row r="418" spans="11:12" ht="12.75">
      <c r="K418" s="111"/>
      <c r="L418" s="111"/>
    </row>
    <row r="419" spans="11:12" ht="12.75">
      <c r="K419" s="111"/>
      <c r="L419" s="111"/>
    </row>
    <row r="420" spans="11:12" ht="12.75">
      <c r="K420" s="111"/>
      <c r="L420" s="111"/>
    </row>
    <row r="421" spans="11:12" ht="12.75">
      <c r="K421" s="111"/>
      <c r="L421" s="111"/>
    </row>
    <row r="422" spans="11:12" ht="12.75">
      <c r="K422" s="111"/>
      <c r="L422" s="111"/>
    </row>
    <row r="423" spans="11:12" ht="12.75">
      <c r="K423" s="111"/>
      <c r="L423" s="111"/>
    </row>
    <row r="424" spans="11:12" ht="12.75">
      <c r="K424" s="111"/>
      <c r="L424" s="111"/>
    </row>
    <row r="425" spans="11:12" ht="12.75">
      <c r="K425" s="111"/>
      <c r="L425" s="111"/>
    </row>
    <row r="426" spans="11:12" ht="12.75">
      <c r="K426" s="111"/>
      <c r="L426" s="111"/>
    </row>
    <row r="427" spans="11:12" ht="12.75">
      <c r="K427" s="111"/>
      <c r="L427" s="111"/>
    </row>
    <row r="428" spans="11:12" ht="12.75">
      <c r="K428" s="111"/>
      <c r="L428" s="111"/>
    </row>
    <row r="429" spans="11:12" ht="12.75">
      <c r="K429" s="111"/>
      <c r="L429" s="111"/>
    </row>
    <row r="430" spans="11:12" ht="12.75">
      <c r="K430" s="111"/>
      <c r="L430" s="111"/>
    </row>
    <row r="431" spans="11:12" ht="12.75">
      <c r="K431" s="111"/>
      <c r="L431" s="111"/>
    </row>
    <row r="432" spans="11:12" ht="12.75">
      <c r="K432" s="111"/>
      <c r="L432" s="111"/>
    </row>
    <row r="433" spans="11:12" ht="12.75">
      <c r="K433" s="111"/>
      <c r="L433" s="111"/>
    </row>
    <row r="434" spans="11:12" ht="12.75">
      <c r="K434" s="111"/>
      <c r="L434" s="111"/>
    </row>
    <row r="435" spans="11:12" ht="12.75">
      <c r="K435" s="111"/>
      <c r="L435" s="111"/>
    </row>
    <row r="436" spans="11:12" ht="12.75">
      <c r="K436" s="111"/>
      <c r="L436" s="111"/>
    </row>
    <row r="437" spans="11:12" ht="12.75">
      <c r="K437" s="111"/>
      <c r="L437" s="111"/>
    </row>
    <row r="438" spans="11:12" ht="12.75">
      <c r="K438" s="111"/>
      <c r="L438" s="111"/>
    </row>
    <row r="439" spans="11:12" ht="12.75">
      <c r="K439" s="111"/>
      <c r="L439" s="111"/>
    </row>
    <row r="440" spans="11:12" ht="12.75">
      <c r="K440" s="111"/>
      <c r="L440" s="111"/>
    </row>
    <row r="441" spans="11:12" ht="12.75">
      <c r="K441" s="111"/>
      <c r="L441" s="111"/>
    </row>
    <row r="442" spans="11:12" ht="12.75">
      <c r="K442" s="111"/>
      <c r="L442" s="111"/>
    </row>
    <row r="443" spans="11:12" ht="12.75">
      <c r="K443" s="111"/>
      <c r="L443" s="111"/>
    </row>
    <row r="444" spans="11:12" ht="12.75">
      <c r="K444" s="111"/>
      <c r="L444" s="111"/>
    </row>
    <row r="445" spans="11:12" ht="12.75">
      <c r="K445" s="111"/>
      <c r="L445" s="111"/>
    </row>
    <row r="446" spans="11:12" ht="12.75">
      <c r="K446" s="111"/>
      <c r="L446" s="111"/>
    </row>
    <row r="447" spans="11:12" ht="12.75">
      <c r="K447" s="111"/>
      <c r="L447" s="111"/>
    </row>
    <row r="448" spans="11:12" ht="12.75">
      <c r="K448" s="111"/>
      <c r="L448" s="111"/>
    </row>
    <row r="449" spans="11:12" ht="12.75">
      <c r="K449" s="111"/>
      <c r="L449" s="111"/>
    </row>
    <row r="450" spans="11:12" ht="12.75">
      <c r="K450" s="111"/>
      <c r="L450" s="111"/>
    </row>
    <row r="451" spans="11:12" ht="12.75">
      <c r="K451" s="111"/>
      <c r="L451" s="111"/>
    </row>
    <row r="452" spans="11:12" ht="12.75">
      <c r="K452" s="111"/>
      <c r="L452" s="111"/>
    </row>
    <row r="453" spans="11:12" ht="12.75">
      <c r="K453" s="111"/>
      <c r="L453" s="111"/>
    </row>
    <row r="454" spans="11:12" ht="12.75">
      <c r="K454" s="111"/>
      <c r="L454" s="111"/>
    </row>
    <row r="455" spans="11:12" ht="12.75">
      <c r="K455" s="111"/>
      <c r="L455" s="111"/>
    </row>
    <row r="456" spans="11:12" ht="12.75">
      <c r="K456" s="111"/>
      <c r="L456" s="111"/>
    </row>
    <row r="457" spans="11:12" ht="12.75">
      <c r="K457" s="111"/>
      <c r="L457" s="111"/>
    </row>
    <row r="458" spans="11:12" ht="12.75">
      <c r="K458" s="111"/>
      <c r="L458" s="111"/>
    </row>
    <row r="459" spans="11:12" ht="12.75">
      <c r="K459" s="111"/>
      <c r="L459" s="111"/>
    </row>
    <row r="460" spans="11:12" ht="12.75">
      <c r="K460" s="111"/>
      <c r="L460" s="111"/>
    </row>
    <row r="461" spans="11:12" ht="12.75">
      <c r="K461" s="111"/>
      <c r="L461" s="111"/>
    </row>
    <row r="462" spans="11:12" ht="12.75">
      <c r="K462" s="111"/>
      <c r="L462" s="111"/>
    </row>
    <row r="463" spans="11:12" ht="12.75">
      <c r="K463" s="111"/>
      <c r="L463" s="111"/>
    </row>
    <row r="464" spans="11:12" ht="12.75">
      <c r="K464" s="111"/>
      <c r="L464" s="111"/>
    </row>
    <row r="465" spans="11:12" ht="12.75">
      <c r="K465" s="111"/>
      <c r="L465" s="111"/>
    </row>
    <row r="466" spans="11:12" ht="12.75">
      <c r="K466" s="111"/>
      <c r="L466" s="111"/>
    </row>
    <row r="467" spans="11:12" ht="12.75">
      <c r="K467" s="111"/>
      <c r="L467" s="111"/>
    </row>
    <row r="468" spans="11:12" ht="12.75">
      <c r="K468" s="111"/>
      <c r="L468" s="111"/>
    </row>
    <row r="469" spans="11:12" ht="12.75">
      <c r="K469" s="111"/>
      <c r="L469" s="111"/>
    </row>
    <row r="470" spans="11:12" ht="12.75">
      <c r="K470" s="111"/>
      <c r="L470" s="111"/>
    </row>
    <row r="471" spans="11:12" ht="12.75">
      <c r="K471" s="111"/>
      <c r="L471" s="111"/>
    </row>
    <row r="472" spans="11:12" ht="12.75">
      <c r="K472" s="111"/>
      <c r="L472" s="111"/>
    </row>
    <row r="473" spans="11:12" ht="12.75">
      <c r="K473" s="111"/>
      <c r="L473" s="111"/>
    </row>
    <row r="474" spans="11:12" ht="12.75">
      <c r="K474" s="111"/>
      <c r="L474" s="111"/>
    </row>
    <row r="475" spans="11:12" ht="12.75">
      <c r="K475" s="111"/>
      <c r="L475" s="111"/>
    </row>
    <row r="476" spans="11:12" ht="12.75">
      <c r="K476" s="111"/>
      <c r="L476" s="111"/>
    </row>
    <row r="477" spans="11:12" ht="12.75">
      <c r="K477" s="111"/>
      <c r="L477" s="111"/>
    </row>
    <row r="478" spans="11:12" ht="12.75">
      <c r="K478" s="111"/>
      <c r="L478" s="111"/>
    </row>
    <row r="479" spans="11:12" ht="12.75">
      <c r="K479" s="111"/>
      <c r="L479" s="111"/>
    </row>
    <row r="480" spans="11:12" ht="12.75">
      <c r="K480" s="111"/>
      <c r="L480" s="111"/>
    </row>
    <row r="481" spans="11:12" ht="12.75">
      <c r="K481" s="111"/>
      <c r="L481" s="111"/>
    </row>
    <row r="482" spans="11:12" ht="12.75">
      <c r="K482" s="111"/>
      <c r="L482" s="111"/>
    </row>
    <row r="483" spans="11:12" ht="12.75">
      <c r="K483" s="111"/>
      <c r="L483" s="111"/>
    </row>
    <row r="484" spans="11:12" ht="12.75">
      <c r="K484" s="111"/>
      <c r="L484" s="111"/>
    </row>
    <row r="485" spans="11:12" ht="12.75">
      <c r="K485" s="111"/>
      <c r="L485" s="111"/>
    </row>
    <row r="486" spans="11:12" ht="12.75">
      <c r="K486" s="111"/>
      <c r="L486" s="111"/>
    </row>
    <row r="487" spans="11:12" ht="12.75">
      <c r="K487" s="111"/>
      <c r="L487" s="111"/>
    </row>
    <row r="488" spans="11:12" ht="12.75">
      <c r="K488" s="111"/>
      <c r="L488" s="111"/>
    </row>
    <row r="489" spans="11:12" ht="12.75">
      <c r="K489" s="111"/>
      <c r="L489" s="111"/>
    </row>
    <row r="490" spans="11:12" ht="12.75">
      <c r="K490" s="111"/>
      <c r="L490" s="111"/>
    </row>
    <row r="491" spans="11:12" ht="12.75">
      <c r="K491" s="111"/>
      <c r="L491" s="111"/>
    </row>
    <row r="492" spans="11:12" ht="12.75">
      <c r="K492" s="111"/>
      <c r="L492" s="111"/>
    </row>
    <row r="493" spans="11:12" ht="12.75">
      <c r="K493" s="111"/>
      <c r="L493" s="111"/>
    </row>
    <row r="494" spans="11:12" ht="12.75">
      <c r="K494" s="111"/>
      <c r="L494" s="111"/>
    </row>
    <row r="495" spans="11:12" ht="12.75">
      <c r="K495" s="111"/>
      <c r="L495" s="111"/>
    </row>
    <row r="496" spans="11:12" ht="12.75">
      <c r="K496" s="111"/>
      <c r="L496" s="111"/>
    </row>
    <row r="497" spans="11:12" ht="12.75">
      <c r="K497" s="111"/>
      <c r="L497" s="111"/>
    </row>
    <row r="498" spans="11:12" ht="12.75">
      <c r="K498" s="111"/>
      <c r="L498" s="111"/>
    </row>
    <row r="499" spans="11:12" ht="12.75">
      <c r="K499" s="111"/>
      <c r="L499" s="111"/>
    </row>
    <row r="500" spans="11:12" ht="12.75">
      <c r="K500" s="111"/>
      <c r="L500" s="111"/>
    </row>
    <row r="501" spans="11:12" ht="12.75">
      <c r="K501" s="111"/>
      <c r="L501" s="111"/>
    </row>
    <row r="502" spans="11:12" ht="12.75">
      <c r="K502" s="111"/>
      <c r="L502" s="111"/>
    </row>
    <row r="503" spans="11:12" ht="12.75">
      <c r="K503" s="111"/>
      <c r="L503" s="111"/>
    </row>
    <row r="504" spans="11:12" ht="12.75">
      <c r="K504" s="111"/>
      <c r="L504" s="111"/>
    </row>
    <row r="505" spans="11:12" ht="12.75">
      <c r="K505" s="111"/>
      <c r="L505" s="111"/>
    </row>
    <row r="506" spans="11:12" ht="12.75">
      <c r="K506" s="111"/>
      <c r="L506" s="111"/>
    </row>
    <row r="507" spans="11:12" ht="12.75">
      <c r="K507" s="111"/>
      <c r="L507" s="111"/>
    </row>
    <row r="508" spans="11:12" ht="12.75">
      <c r="K508" s="111"/>
      <c r="L508" s="111"/>
    </row>
    <row r="509" spans="11:12" ht="12.75">
      <c r="K509" s="111"/>
      <c r="L509" s="111"/>
    </row>
    <row r="510" spans="11:12" ht="12.75">
      <c r="K510" s="111"/>
      <c r="L510" s="111"/>
    </row>
    <row r="511" spans="11:12" ht="12.75">
      <c r="K511" s="111"/>
      <c r="L511" s="111"/>
    </row>
    <row r="512" spans="11:12" ht="12.75">
      <c r="K512" s="111"/>
      <c r="L512" s="111"/>
    </row>
    <row r="513" spans="11:12" ht="12.75">
      <c r="K513" s="111"/>
      <c r="L513" s="111"/>
    </row>
    <row r="514" spans="11:12" ht="12.75">
      <c r="K514" s="111"/>
      <c r="L514" s="111"/>
    </row>
    <row r="515" spans="11:12" ht="12.75">
      <c r="K515" s="111"/>
      <c r="L515" s="111"/>
    </row>
    <row r="516" spans="11:12" ht="12.75">
      <c r="K516" s="111"/>
      <c r="L516" s="111"/>
    </row>
    <row r="517" spans="11:12" ht="12.75">
      <c r="K517" s="111"/>
      <c r="L517" s="111"/>
    </row>
    <row r="518" spans="11:12" ht="12.75">
      <c r="K518" s="111"/>
      <c r="L518" s="111"/>
    </row>
    <row r="519" spans="11:12" ht="12.75">
      <c r="K519" s="111"/>
      <c r="L519" s="111"/>
    </row>
    <row r="520" spans="11:12" ht="12.75">
      <c r="K520" s="111"/>
      <c r="L520" s="111"/>
    </row>
    <row r="521" spans="11:12" ht="12.75">
      <c r="K521" s="111"/>
      <c r="L521" s="111"/>
    </row>
    <row r="522" spans="11:12" ht="12.75">
      <c r="K522" s="111"/>
      <c r="L522" s="111"/>
    </row>
    <row r="523" spans="11:12" ht="12.75">
      <c r="K523" s="111"/>
      <c r="L523" s="111"/>
    </row>
    <row r="524" spans="11:12" ht="12.75">
      <c r="K524" s="111"/>
      <c r="L524" s="111"/>
    </row>
    <row r="525" spans="11:12" ht="12.75">
      <c r="K525" s="111"/>
      <c r="L525" s="111"/>
    </row>
    <row r="526" spans="11:12" ht="12.75">
      <c r="K526" s="111"/>
      <c r="L526" s="111"/>
    </row>
    <row r="527" spans="11:12" ht="12.75">
      <c r="K527" s="111"/>
      <c r="L527" s="111"/>
    </row>
    <row r="528" spans="11:12" ht="12.75">
      <c r="K528" s="111"/>
      <c r="L528" s="111"/>
    </row>
    <row r="529" spans="11:12" ht="12.75">
      <c r="K529" s="111"/>
      <c r="L529" s="111"/>
    </row>
    <row r="530" spans="11:12" ht="12.75">
      <c r="K530" s="111"/>
      <c r="L530" s="111"/>
    </row>
    <row r="531" spans="11:12" ht="12.75">
      <c r="K531" s="111"/>
      <c r="L531" s="111"/>
    </row>
    <row r="532" spans="11:12" ht="12.75">
      <c r="K532" s="111"/>
      <c r="L532" s="111"/>
    </row>
    <row r="533" spans="11:12" ht="12.75">
      <c r="K533" s="111"/>
      <c r="L533" s="111"/>
    </row>
    <row r="534" spans="11:12" ht="12.75">
      <c r="K534" s="111"/>
      <c r="L534" s="111"/>
    </row>
    <row r="535" spans="11:12" ht="12.75">
      <c r="K535" s="111"/>
      <c r="L535" s="111"/>
    </row>
    <row r="536" spans="11:12" ht="12.75">
      <c r="K536" s="111"/>
      <c r="L536" s="111"/>
    </row>
    <row r="537" spans="11:12" ht="12.75">
      <c r="K537" s="111"/>
      <c r="L537" s="111"/>
    </row>
    <row r="538" spans="11:12" ht="12.75">
      <c r="K538" s="111"/>
      <c r="L538" s="111"/>
    </row>
    <row r="539" spans="11:12" ht="12.75">
      <c r="K539" s="111"/>
      <c r="L539" s="111"/>
    </row>
    <row r="540" spans="11:12" ht="12.75">
      <c r="K540" s="111"/>
      <c r="L540" s="111"/>
    </row>
    <row r="541" spans="11:12" ht="12.75">
      <c r="K541" s="111"/>
      <c r="L541" s="111"/>
    </row>
    <row r="542" spans="11:12" ht="12.75">
      <c r="K542" s="111"/>
      <c r="L542" s="111"/>
    </row>
    <row r="543" spans="11:12" ht="12.75">
      <c r="K543" s="111"/>
      <c r="L543" s="111"/>
    </row>
    <row r="544" spans="11:12" ht="12.75">
      <c r="K544" s="111"/>
      <c r="L544" s="111"/>
    </row>
    <row r="545" spans="11:12" ht="12.75">
      <c r="K545" s="111"/>
      <c r="L545" s="111"/>
    </row>
    <row r="546" spans="11:12" ht="12.75">
      <c r="K546" s="111"/>
      <c r="L546" s="111"/>
    </row>
    <row r="547" spans="11:12" ht="12.75">
      <c r="K547" s="111"/>
      <c r="L547" s="111"/>
    </row>
    <row r="548" spans="11:12" ht="12.75">
      <c r="K548" s="111"/>
      <c r="L548" s="111"/>
    </row>
    <row r="549" spans="11:12" ht="12.75">
      <c r="K549" s="111"/>
      <c r="L549" s="111"/>
    </row>
    <row r="550" spans="11:12" ht="12.75">
      <c r="K550" s="111"/>
      <c r="L550" s="111"/>
    </row>
    <row r="551" spans="11:12" ht="12.75">
      <c r="K551" s="111"/>
      <c r="L551" s="111"/>
    </row>
    <row r="552" spans="11:12" ht="12.75">
      <c r="K552" s="111"/>
      <c r="L552" s="111"/>
    </row>
    <row r="553" spans="11:12" ht="12.75">
      <c r="K553" s="111"/>
      <c r="L553" s="111"/>
    </row>
    <row r="554" spans="11:12" ht="12.75">
      <c r="K554" s="111"/>
      <c r="L554" s="111"/>
    </row>
    <row r="555" spans="11:12" ht="12.75">
      <c r="K555" s="111"/>
      <c r="L555" s="111"/>
    </row>
    <row r="556" spans="11:12" ht="12.75">
      <c r="K556" s="111"/>
      <c r="L556" s="111"/>
    </row>
    <row r="557" spans="11:12" ht="12.75">
      <c r="K557" s="111"/>
      <c r="L557" s="111"/>
    </row>
    <row r="558" spans="11:12" ht="12.75">
      <c r="K558" s="111"/>
      <c r="L558" s="111"/>
    </row>
    <row r="559" spans="11:12" ht="12.75">
      <c r="K559" s="111"/>
      <c r="L559" s="111"/>
    </row>
    <row r="560" spans="11:12" ht="12.75">
      <c r="K560" s="111"/>
      <c r="L560" s="111"/>
    </row>
    <row r="561" spans="11:12" ht="12.75">
      <c r="K561" s="111"/>
      <c r="L561" s="111"/>
    </row>
    <row r="562" spans="11:12" ht="12.75">
      <c r="K562" s="111"/>
      <c r="L562" s="111"/>
    </row>
    <row r="563" spans="11:12" ht="12.75">
      <c r="K563" s="111"/>
      <c r="L563" s="111"/>
    </row>
    <row r="564" spans="11:12" ht="12.75">
      <c r="K564" s="111"/>
      <c r="L564" s="111"/>
    </row>
    <row r="565" spans="11:12" ht="12.75">
      <c r="K565" s="111"/>
      <c r="L565" s="111"/>
    </row>
    <row r="566" spans="11:12" ht="12.75">
      <c r="K566" s="111"/>
      <c r="L566" s="111"/>
    </row>
    <row r="567" spans="11:12" ht="12.75">
      <c r="K567" s="111"/>
      <c r="L567" s="111"/>
    </row>
    <row r="568" spans="11:12" ht="12.75">
      <c r="K568" s="111"/>
      <c r="L568" s="111"/>
    </row>
    <row r="569" spans="11:12" ht="12.75">
      <c r="K569" s="111"/>
      <c r="L569" s="111"/>
    </row>
    <row r="570" spans="11:12" ht="12.75">
      <c r="K570" s="111"/>
      <c r="L570" s="111"/>
    </row>
    <row r="571" spans="11:12" ht="12.75">
      <c r="K571" s="111"/>
      <c r="L571" s="111"/>
    </row>
    <row r="572" spans="11:12" ht="12.75">
      <c r="K572" s="111"/>
      <c r="L572" s="111"/>
    </row>
    <row r="573" spans="11:12" ht="12.75">
      <c r="K573" s="111"/>
      <c r="L573" s="111"/>
    </row>
    <row r="574" spans="11:12" ht="12.75">
      <c r="K574" s="111"/>
      <c r="L574" s="111"/>
    </row>
    <row r="575" spans="11:12" ht="12.75">
      <c r="K575" s="111"/>
      <c r="L575" s="111"/>
    </row>
    <row r="576" spans="11:12" ht="12.75">
      <c r="K576" s="111"/>
      <c r="L576" s="111"/>
    </row>
    <row r="577" spans="11:12" ht="12.75">
      <c r="K577" s="111"/>
      <c r="L577" s="111"/>
    </row>
    <row r="578" spans="11:12" ht="12.75">
      <c r="K578" s="111"/>
      <c r="L578" s="111"/>
    </row>
    <row r="579" spans="11:12" ht="12.75">
      <c r="K579" s="111"/>
      <c r="L579" s="111"/>
    </row>
    <row r="580" spans="11:12" ht="12.75">
      <c r="K580" s="111"/>
      <c r="L580" s="111"/>
    </row>
    <row r="581" spans="11:12" ht="12.75">
      <c r="K581" s="111"/>
      <c r="L581" s="111"/>
    </row>
    <row r="582" spans="11:12" ht="12.75">
      <c r="K582" s="111"/>
      <c r="L582" s="111"/>
    </row>
    <row r="583" spans="11:12" ht="12.75">
      <c r="K583" s="111"/>
      <c r="L583" s="111"/>
    </row>
    <row r="584" spans="11:12" ht="12.75">
      <c r="K584" s="111"/>
      <c r="L584" s="111"/>
    </row>
    <row r="585" spans="11:12" ht="12.75">
      <c r="K585" s="111"/>
      <c r="L585" s="111"/>
    </row>
    <row r="586" spans="11:12" ht="12.75">
      <c r="K586" s="111"/>
      <c r="L586" s="111"/>
    </row>
    <row r="587" spans="11:12" ht="12.75">
      <c r="K587" s="111"/>
      <c r="L587" s="111"/>
    </row>
    <row r="588" spans="11:12" ht="12.75">
      <c r="K588" s="111"/>
      <c r="L588" s="111"/>
    </row>
    <row r="589" spans="11:12" ht="12.75">
      <c r="K589" s="111"/>
      <c r="L589" s="111"/>
    </row>
    <row r="590" spans="11:12" ht="12.75">
      <c r="K590" s="111"/>
      <c r="L590" s="111"/>
    </row>
    <row r="591" spans="11:12" ht="12.75">
      <c r="K591" s="111"/>
      <c r="L591" s="111"/>
    </row>
    <row r="592" spans="11:12" ht="12.75">
      <c r="K592" s="111"/>
      <c r="L592" s="111"/>
    </row>
    <row r="593" spans="11:12" ht="12.75">
      <c r="K593" s="111"/>
      <c r="L593" s="111"/>
    </row>
    <row r="594" spans="11:12" ht="12.75">
      <c r="K594" s="111"/>
      <c r="L594" s="111"/>
    </row>
    <row r="595" spans="11:12" ht="12.75">
      <c r="K595" s="111"/>
      <c r="L595" s="111"/>
    </row>
    <row r="596" spans="11:12" ht="12.75">
      <c r="K596" s="111"/>
      <c r="L596" s="111"/>
    </row>
    <row r="597" spans="11:12" ht="12.75">
      <c r="K597" s="111"/>
      <c r="L597" s="111"/>
    </row>
    <row r="598" spans="11:12" ht="12.75">
      <c r="K598" s="111"/>
      <c r="L598" s="111"/>
    </row>
    <row r="599" spans="11:12" ht="12.75">
      <c r="K599" s="111"/>
      <c r="L599" s="111"/>
    </row>
    <row r="600" spans="11:12" ht="12.75">
      <c r="K600" s="111"/>
      <c r="L600" s="111"/>
    </row>
    <row r="601" spans="11:12" ht="12.75">
      <c r="K601" s="111"/>
      <c r="L601" s="111"/>
    </row>
    <row r="602" spans="11:12" ht="12.75">
      <c r="K602" s="111"/>
      <c r="L602" s="111"/>
    </row>
    <row r="603" spans="11:12" ht="12.75">
      <c r="K603" s="111"/>
      <c r="L603" s="111"/>
    </row>
    <row r="604" spans="11:12" ht="12.75">
      <c r="K604" s="111"/>
      <c r="L604" s="111"/>
    </row>
    <row r="605" spans="11:12" ht="12.75">
      <c r="K605" s="111"/>
      <c r="L605" s="111"/>
    </row>
    <row r="606" spans="11:12" ht="12.75">
      <c r="K606" s="111"/>
      <c r="L606" s="111"/>
    </row>
    <row r="607" spans="11:12" ht="12.75">
      <c r="K607" s="111"/>
      <c r="L607" s="111"/>
    </row>
    <row r="608" spans="11:12" ht="12.75">
      <c r="K608" s="111"/>
      <c r="L608" s="111"/>
    </row>
    <row r="609" spans="11:12" ht="12.75">
      <c r="K609" s="111"/>
      <c r="L609" s="111"/>
    </row>
    <row r="610" spans="11:12" ht="12.75">
      <c r="K610" s="111"/>
      <c r="L610" s="111"/>
    </row>
    <row r="611" spans="11:12" ht="12.75">
      <c r="K611" s="111"/>
      <c r="L611" s="111"/>
    </row>
    <row r="612" spans="11:12" ht="12.75">
      <c r="K612" s="111"/>
      <c r="L612" s="111"/>
    </row>
    <row r="613" spans="11:12" ht="12.75">
      <c r="K613" s="111"/>
      <c r="L613" s="111"/>
    </row>
    <row r="614" spans="11:12" ht="12.75">
      <c r="K614" s="111"/>
      <c r="L614" s="111"/>
    </row>
    <row r="615" spans="11:12" ht="12.75">
      <c r="K615" s="111"/>
      <c r="L615" s="111"/>
    </row>
    <row r="616" spans="11:12" ht="12.75">
      <c r="K616" s="111"/>
      <c r="L616" s="111"/>
    </row>
    <row r="617" spans="11:12" ht="12.75">
      <c r="K617" s="111"/>
      <c r="L617" s="111"/>
    </row>
    <row r="618" spans="11:12" ht="12.75">
      <c r="K618" s="111"/>
      <c r="L618" s="111"/>
    </row>
    <row r="619" spans="11:12" ht="12.75">
      <c r="K619" s="111"/>
      <c r="L619" s="111"/>
    </row>
    <row r="620" spans="11:12" ht="12.75">
      <c r="K620" s="111"/>
      <c r="L620" s="111"/>
    </row>
    <row r="621" spans="11:12" ht="12.75">
      <c r="K621" s="111"/>
      <c r="L621" s="111"/>
    </row>
    <row r="622" spans="11:12" ht="12.75">
      <c r="K622" s="111"/>
      <c r="L622" s="111"/>
    </row>
    <row r="623" spans="11:12" ht="12.75">
      <c r="K623" s="111"/>
      <c r="L623" s="111"/>
    </row>
    <row r="624" spans="11:12" ht="12.75">
      <c r="K624" s="111"/>
      <c r="L624" s="111"/>
    </row>
    <row r="625" spans="11:12" ht="12.75">
      <c r="K625" s="111"/>
      <c r="L625" s="111"/>
    </row>
    <row r="626" spans="11:12" ht="12.75">
      <c r="K626" s="111"/>
      <c r="L626" s="111"/>
    </row>
    <row r="627" spans="11:12" ht="12.75">
      <c r="K627" s="111"/>
      <c r="L627" s="111"/>
    </row>
    <row r="628" spans="11:12" ht="12.75">
      <c r="K628" s="111"/>
      <c r="L628" s="111"/>
    </row>
    <row r="629" spans="11:12" ht="12.75">
      <c r="K629" s="111"/>
      <c r="L629" s="111"/>
    </row>
    <row r="630" spans="11:12" ht="12.75">
      <c r="K630" s="111"/>
      <c r="L630" s="111"/>
    </row>
    <row r="631" spans="11:12" ht="12.75">
      <c r="K631" s="111"/>
      <c r="L631" s="111"/>
    </row>
    <row r="632" spans="11:12" ht="12.75">
      <c r="K632" s="111"/>
      <c r="L632" s="111"/>
    </row>
    <row r="633" spans="11:12" ht="12.75">
      <c r="K633" s="111"/>
      <c r="L633" s="111"/>
    </row>
    <row r="634" spans="11:12" ht="12.75">
      <c r="K634" s="111"/>
      <c r="L634" s="111"/>
    </row>
    <row r="635" spans="11:12" ht="12.75">
      <c r="K635" s="111"/>
      <c r="L635" s="111"/>
    </row>
    <row r="636" spans="11:12" ht="12.75">
      <c r="K636" s="111"/>
      <c r="L636" s="111"/>
    </row>
    <row r="637" spans="11:12" ht="12.75">
      <c r="K637" s="111"/>
      <c r="L637" s="111"/>
    </row>
    <row r="638" spans="11:12" ht="12.75">
      <c r="K638" s="111"/>
      <c r="L638" s="111"/>
    </row>
    <row r="639" spans="11:12" ht="12.75">
      <c r="K639" s="111"/>
      <c r="L639" s="111"/>
    </row>
    <row r="640" spans="11:12" ht="12.75">
      <c r="K640" s="111"/>
      <c r="L640" s="111"/>
    </row>
    <row r="641" spans="11:12" ht="12.75">
      <c r="K641" s="111"/>
      <c r="L641" s="111"/>
    </row>
    <row r="642" spans="11:12" ht="12.75">
      <c r="K642" s="111"/>
      <c r="L642" s="111"/>
    </row>
    <row r="643" spans="11:12" ht="12.75">
      <c r="K643" s="111"/>
      <c r="L643" s="111"/>
    </row>
    <row r="644" spans="11:12" ht="12.75">
      <c r="K644" s="111"/>
      <c r="L644" s="111"/>
    </row>
    <row r="645" spans="11:12" ht="12.75">
      <c r="K645" s="111"/>
      <c r="L645" s="111"/>
    </row>
    <row r="646" spans="11:12" ht="12.75">
      <c r="K646" s="111"/>
      <c r="L646" s="111"/>
    </row>
    <row r="647" spans="11:12" ht="12.75">
      <c r="K647" s="111"/>
      <c r="L647" s="111"/>
    </row>
    <row r="648" spans="11:12" ht="12.75">
      <c r="K648" s="111"/>
      <c r="L648" s="111"/>
    </row>
    <row r="649" spans="11:12" ht="12.75">
      <c r="K649" s="111"/>
      <c r="L649" s="111"/>
    </row>
    <row r="650" spans="11:12" ht="12.75">
      <c r="K650" s="111"/>
      <c r="L650" s="111"/>
    </row>
    <row r="651" spans="11:12" ht="12.75">
      <c r="K651" s="111"/>
      <c r="L651" s="111"/>
    </row>
    <row r="652" spans="11:12" ht="12.75">
      <c r="K652" s="111"/>
      <c r="L652" s="111"/>
    </row>
    <row r="653" spans="11:12" ht="12.75">
      <c r="K653" s="111"/>
      <c r="L653" s="111"/>
    </row>
    <row r="654" spans="11:12" ht="12.75">
      <c r="K654" s="111"/>
      <c r="L654" s="111"/>
    </row>
    <row r="655" spans="11:12" ht="12.75">
      <c r="K655" s="111"/>
      <c r="L655" s="111"/>
    </row>
    <row r="656" spans="11:12" ht="12.75">
      <c r="K656" s="111"/>
      <c r="L656" s="111"/>
    </row>
    <row r="657" spans="11:12" ht="12.75">
      <c r="K657" s="111"/>
      <c r="L657" s="111"/>
    </row>
    <row r="658" spans="11:12" ht="12.75">
      <c r="K658" s="111"/>
      <c r="L658" s="111"/>
    </row>
    <row r="659" spans="11:12" ht="12.75">
      <c r="K659" s="111"/>
      <c r="L659" s="111"/>
    </row>
    <row r="660" spans="11:12" ht="12.75">
      <c r="K660" s="111"/>
      <c r="L660" s="111"/>
    </row>
    <row r="661" spans="11:12" ht="12.75">
      <c r="K661" s="111"/>
      <c r="L661" s="111"/>
    </row>
    <row r="662" spans="11:12" ht="12.75">
      <c r="K662" s="111"/>
      <c r="L662" s="111"/>
    </row>
    <row r="663" spans="11:12" ht="12.75">
      <c r="K663" s="111"/>
      <c r="L663" s="111"/>
    </row>
    <row r="664" spans="11:12" ht="12.75">
      <c r="K664" s="111"/>
      <c r="L664" s="111"/>
    </row>
    <row r="665" spans="11:12" ht="12.75">
      <c r="K665" s="111"/>
      <c r="L665" s="111"/>
    </row>
    <row r="666" spans="11:12" ht="12.75">
      <c r="K666" s="111"/>
      <c r="L666" s="111"/>
    </row>
    <row r="667" spans="11:12" ht="12.75">
      <c r="K667" s="111"/>
      <c r="L667" s="111"/>
    </row>
    <row r="668" spans="11:12" ht="12.75">
      <c r="K668" s="111"/>
      <c r="L668" s="111"/>
    </row>
    <row r="669" spans="11:12" ht="12.75">
      <c r="K669" s="111"/>
      <c r="L669" s="111"/>
    </row>
    <row r="670" spans="11:12" ht="12.75">
      <c r="K670" s="111"/>
      <c r="L670" s="111"/>
    </row>
    <row r="671" spans="11:12" ht="12.75">
      <c r="K671" s="111"/>
      <c r="L671" s="111"/>
    </row>
    <row r="672" spans="11:12" ht="12.75">
      <c r="K672" s="111"/>
      <c r="L672" s="111"/>
    </row>
    <row r="673" spans="11:12" ht="12.75">
      <c r="K673" s="111"/>
      <c r="L673" s="111"/>
    </row>
    <row r="674" spans="11:12" ht="12.75">
      <c r="K674" s="111"/>
      <c r="L674" s="111"/>
    </row>
    <row r="675" spans="11:12" ht="12.75">
      <c r="K675" s="111"/>
      <c r="L675" s="111"/>
    </row>
    <row r="676" spans="11:12" ht="12.75">
      <c r="K676" s="111"/>
      <c r="L676" s="111"/>
    </row>
    <row r="677" spans="11:12" ht="12.75">
      <c r="K677" s="111"/>
      <c r="L677" s="111"/>
    </row>
    <row r="678" spans="11:12" ht="12.75">
      <c r="K678" s="111"/>
      <c r="L678" s="111"/>
    </row>
    <row r="679" spans="11:12" ht="12.75">
      <c r="K679" s="111"/>
      <c r="L679" s="111"/>
    </row>
    <row r="680" spans="11:12" ht="12.75">
      <c r="K680" s="111"/>
      <c r="L680" s="111"/>
    </row>
    <row r="681" spans="11:12" ht="12.75">
      <c r="K681" s="111"/>
      <c r="L681" s="111"/>
    </row>
    <row r="682" spans="11:12" ht="12.75">
      <c r="K682" s="111"/>
      <c r="L682" s="111"/>
    </row>
    <row r="683" spans="11:12" ht="12.75">
      <c r="K683" s="111"/>
      <c r="L683" s="111"/>
    </row>
    <row r="684" spans="11:12" ht="12.75">
      <c r="K684" s="111"/>
      <c r="L684" s="111"/>
    </row>
    <row r="685" spans="11:12" ht="12.75">
      <c r="K685" s="111"/>
      <c r="L685" s="111"/>
    </row>
    <row r="686" spans="11:12" ht="12.75">
      <c r="K686" s="111"/>
      <c r="L686" s="111"/>
    </row>
    <row r="687" spans="11:12" ht="12.75">
      <c r="K687" s="111"/>
      <c r="L687" s="111"/>
    </row>
    <row r="688" spans="11:12" ht="12.75">
      <c r="K688" s="111"/>
      <c r="L688" s="111"/>
    </row>
    <row r="689" spans="11:12" ht="12.75">
      <c r="K689" s="111"/>
      <c r="L689" s="111"/>
    </row>
    <row r="690" spans="11:12" ht="12.75">
      <c r="K690" s="111"/>
      <c r="L690" s="111"/>
    </row>
    <row r="691" spans="11:12" ht="12.75">
      <c r="K691" s="111"/>
      <c r="L691" s="111"/>
    </row>
    <row r="692" spans="11:12" ht="12.75">
      <c r="K692" s="111"/>
      <c r="L692" s="111"/>
    </row>
    <row r="693" spans="11:12" ht="12.75">
      <c r="K693" s="111"/>
      <c r="L693" s="111"/>
    </row>
    <row r="694" spans="11:12" ht="12.75">
      <c r="K694" s="111"/>
      <c r="L694" s="111"/>
    </row>
    <row r="695" spans="11:12" ht="12.75">
      <c r="K695" s="111"/>
      <c r="L695" s="111"/>
    </row>
    <row r="696" spans="11:12" ht="12.75">
      <c r="K696" s="111"/>
      <c r="L696" s="111"/>
    </row>
    <row r="697" spans="11:12" ht="12.75">
      <c r="K697" s="111"/>
      <c r="L697" s="111"/>
    </row>
    <row r="698" spans="11:12" ht="12.75">
      <c r="K698" s="111"/>
      <c r="L698" s="111"/>
    </row>
    <row r="699" spans="11:12" ht="12.75">
      <c r="K699" s="111"/>
      <c r="L699" s="111"/>
    </row>
    <row r="700" spans="11:12" ht="12.75">
      <c r="K700" s="111"/>
      <c r="L700" s="111"/>
    </row>
    <row r="701" spans="11:12" ht="12.75">
      <c r="K701" s="111"/>
      <c r="L701" s="111"/>
    </row>
    <row r="702" spans="11:12" ht="12.75">
      <c r="K702" s="111"/>
      <c r="L702" s="111"/>
    </row>
    <row r="703" spans="11:12" ht="12.75">
      <c r="K703" s="111"/>
      <c r="L703" s="111"/>
    </row>
    <row r="704" spans="11:12" ht="12.75">
      <c r="K704" s="111"/>
      <c r="L704" s="111"/>
    </row>
    <row r="705" spans="11:12" ht="12.75">
      <c r="K705" s="111"/>
      <c r="L705" s="111"/>
    </row>
    <row r="706" spans="11:12" ht="12.75">
      <c r="K706" s="111"/>
      <c r="L706" s="111"/>
    </row>
    <row r="707" spans="11:12" ht="12.75">
      <c r="K707" s="111"/>
      <c r="L707" s="111"/>
    </row>
    <row r="708" spans="11:12" ht="12.75">
      <c r="K708" s="111"/>
      <c r="L708" s="111"/>
    </row>
    <row r="709" spans="11:12" ht="12.75">
      <c r="K709" s="111"/>
      <c r="L709" s="111"/>
    </row>
    <row r="710" spans="11:12" ht="12.75">
      <c r="K710" s="111"/>
      <c r="L710" s="111"/>
    </row>
    <row r="711" spans="11:12" ht="12.75">
      <c r="K711" s="111"/>
      <c r="L711" s="111"/>
    </row>
    <row r="712" spans="11:12" ht="12.75">
      <c r="K712" s="111"/>
      <c r="L712" s="111"/>
    </row>
    <row r="713" spans="11:12" ht="12.75">
      <c r="K713" s="111"/>
      <c r="L713" s="111"/>
    </row>
    <row r="714" spans="11:12" ht="12.75">
      <c r="K714" s="111"/>
      <c r="L714" s="111"/>
    </row>
    <row r="715" spans="11:12" ht="12.75">
      <c r="K715" s="111"/>
      <c r="L715" s="111"/>
    </row>
    <row r="716" spans="11:12" ht="12.75">
      <c r="K716" s="111"/>
      <c r="L716" s="111"/>
    </row>
    <row r="717" spans="11:12" ht="12.75">
      <c r="K717" s="111"/>
      <c r="L717" s="111"/>
    </row>
    <row r="718" spans="11:12" ht="12.75">
      <c r="K718" s="111"/>
      <c r="L718" s="111"/>
    </row>
    <row r="719" spans="11:12" ht="12.75">
      <c r="K719" s="111"/>
      <c r="L719" s="111"/>
    </row>
    <row r="720" spans="11:12" ht="12.75">
      <c r="K720" s="111"/>
      <c r="L720" s="111"/>
    </row>
    <row r="721" spans="11:12" ht="12.75">
      <c r="K721" s="111"/>
      <c r="L721" s="111"/>
    </row>
    <row r="722" spans="11:12" ht="12.75">
      <c r="K722" s="111"/>
      <c r="L722" s="111"/>
    </row>
    <row r="723" spans="11:12" ht="12.75">
      <c r="K723" s="111"/>
      <c r="L723" s="111"/>
    </row>
    <row r="724" spans="11:12" ht="12.75">
      <c r="K724" s="111"/>
      <c r="L724" s="111"/>
    </row>
    <row r="725" spans="11:12" ht="12.75">
      <c r="K725" s="111"/>
      <c r="L725" s="111"/>
    </row>
    <row r="726" spans="11:12" ht="12.75">
      <c r="K726" s="111"/>
      <c r="L726" s="111"/>
    </row>
    <row r="727" spans="11:12" ht="12.75">
      <c r="K727" s="111"/>
      <c r="L727" s="111"/>
    </row>
    <row r="728" spans="11:12" ht="12.75">
      <c r="K728" s="111"/>
      <c r="L728" s="111"/>
    </row>
    <row r="729" spans="11:12" ht="12.75">
      <c r="K729" s="111"/>
      <c r="L729" s="111"/>
    </row>
    <row r="730" spans="11:12" ht="12.75">
      <c r="K730" s="111"/>
      <c r="L730" s="111"/>
    </row>
    <row r="731" spans="11:12" ht="12.75">
      <c r="K731" s="111"/>
      <c r="L731" s="111"/>
    </row>
    <row r="732" spans="11:12" ht="12.75">
      <c r="K732" s="111"/>
      <c r="L732" s="111"/>
    </row>
    <row r="733" spans="11:12" ht="12.75">
      <c r="K733" s="111"/>
      <c r="L733" s="111"/>
    </row>
    <row r="734" spans="11:12" ht="12.75">
      <c r="K734" s="111"/>
      <c r="L734" s="111"/>
    </row>
    <row r="735" spans="11:12" ht="12.75">
      <c r="K735" s="111"/>
      <c r="L735" s="111"/>
    </row>
    <row r="736" spans="11:12" ht="12.75">
      <c r="K736" s="111"/>
      <c r="L736" s="111"/>
    </row>
    <row r="737" spans="11:12" ht="12.75">
      <c r="K737" s="111"/>
      <c r="L737" s="111"/>
    </row>
    <row r="738" spans="11:12" ht="12.75">
      <c r="K738" s="111"/>
      <c r="L738" s="111"/>
    </row>
    <row r="739" spans="11:12" ht="12.75">
      <c r="K739" s="111"/>
      <c r="L739" s="111"/>
    </row>
    <row r="740" spans="11:12" ht="12.75">
      <c r="K740" s="111"/>
      <c r="L740" s="111"/>
    </row>
    <row r="741" spans="11:12" ht="12.75">
      <c r="K741" s="111"/>
      <c r="L741" s="111"/>
    </row>
    <row r="742" spans="11:12" ht="12.75">
      <c r="K742" s="111"/>
      <c r="L742" s="111"/>
    </row>
    <row r="743" spans="11:12" ht="12.75">
      <c r="K743" s="111"/>
      <c r="L743" s="111"/>
    </row>
    <row r="744" spans="11:12" ht="12.75">
      <c r="K744" s="111"/>
      <c r="L744" s="111"/>
    </row>
    <row r="745" spans="11:12" ht="12.75">
      <c r="K745" s="111"/>
      <c r="L745" s="111"/>
    </row>
    <row r="746" spans="11:12" ht="12.75">
      <c r="K746" s="111"/>
      <c r="L746" s="111"/>
    </row>
    <row r="747" spans="11:12" ht="12.75">
      <c r="K747" s="111"/>
      <c r="L747" s="111"/>
    </row>
    <row r="748" spans="11:12" ht="12.75">
      <c r="K748" s="111"/>
      <c r="L748" s="111"/>
    </row>
    <row r="749" spans="11:12" ht="12.75">
      <c r="K749" s="111"/>
      <c r="L749" s="111"/>
    </row>
    <row r="750" spans="11:12" ht="12.75">
      <c r="K750" s="111"/>
      <c r="L750" s="111"/>
    </row>
    <row r="751" spans="11:12" ht="12.75">
      <c r="K751" s="111"/>
      <c r="L751" s="111"/>
    </row>
    <row r="752" spans="11:12" ht="12.75">
      <c r="K752" s="111"/>
      <c r="L752" s="111"/>
    </row>
    <row r="753" spans="11:12" ht="12.75">
      <c r="K753" s="111"/>
      <c r="L753" s="111"/>
    </row>
    <row r="754" spans="11:12" ht="12.75">
      <c r="K754" s="111"/>
      <c r="L754" s="111"/>
    </row>
    <row r="755" spans="11:12" ht="12.75">
      <c r="K755" s="111"/>
      <c r="L755" s="111"/>
    </row>
    <row r="756" spans="11:12" ht="12.75">
      <c r="K756" s="111"/>
      <c r="L756" s="111"/>
    </row>
    <row r="757" spans="11:12" ht="12.75">
      <c r="K757" s="111"/>
      <c r="L757" s="111"/>
    </row>
    <row r="758" spans="11:12" ht="12.75">
      <c r="K758" s="111"/>
      <c r="L758" s="111"/>
    </row>
    <row r="759" spans="11:12" ht="12.75">
      <c r="K759" s="111"/>
      <c r="L759" s="111"/>
    </row>
    <row r="760" spans="11:12" ht="12.75">
      <c r="K760" s="111"/>
      <c r="L760" s="111"/>
    </row>
    <row r="761" spans="11:12" ht="12.75">
      <c r="K761" s="111"/>
      <c r="L761" s="111"/>
    </row>
    <row r="762" spans="11:12" ht="12.75">
      <c r="K762" s="111"/>
      <c r="L762" s="111"/>
    </row>
    <row r="763" spans="11:12" ht="12.75">
      <c r="K763" s="111"/>
      <c r="L763" s="111"/>
    </row>
    <row r="764" spans="11:12" ht="12.75">
      <c r="K764" s="111"/>
      <c r="L764" s="111"/>
    </row>
    <row r="765" spans="11:12" ht="12.75">
      <c r="K765" s="111"/>
      <c r="L765" s="111"/>
    </row>
    <row r="766" spans="11:12" ht="12.75">
      <c r="K766" s="111"/>
      <c r="L766" s="111"/>
    </row>
    <row r="767" spans="11:12" ht="12.75">
      <c r="K767" s="111"/>
      <c r="L767" s="111"/>
    </row>
    <row r="768" spans="11:12" ht="12.75">
      <c r="K768" s="111"/>
      <c r="L768" s="111"/>
    </row>
    <row r="769" spans="11:12" ht="12.75">
      <c r="K769" s="111"/>
      <c r="L769" s="111"/>
    </row>
    <row r="770" spans="11:12" ht="12.75">
      <c r="K770" s="111"/>
      <c r="L770" s="111"/>
    </row>
    <row r="771" spans="11:12" ht="12.75">
      <c r="K771" s="111"/>
      <c r="L771" s="111"/>
    </row>
    <row r="772" spans="11:12" ht="12.75">
      <c r="K772" s="111"/>
      <c r="L772" s="111"/>
    </row>
    <row r="773" spans="11:12" ht="12.75">
      <c r="K773" s="111"/>
      <c r="L773" s="111"/>
    </row>
    <row r="774" spans="11:12" ht="12.75">
      <c r="K774" s="111"/>
      <c r="L774" s="111"/>
    </row>
    <row r="775" spans="11:12" ht="12.75">
      <c r="K775" s="111"/>
      <c r="L775" s="111"/>
    </row>
    <row r="776" spans="11:12" ht="12.75">
      <c r="K776" s="111"/>
      <c r="L776" s="111"/>
    </row>
    <row r="777" spans="11:12" ht="12.75">
      <c r="K777" s="111"/>
      <c r="L777" s="111"/>
    </row>
    <row r="778" spans="11:12" ht="12.75">
      <c r="K778" s="111"/>
      <c r="L778" s="111"/>
    </row>
    <row r="779" spans="11:12" ht="12.75">
      <c r="K779" s="111"/>
      <c r="L779" s="111"/>
    </row>
    <row r="780" spans="11:12" ht="12.75">
      <c r="K780" s="111"/>
      <c r="L780" s="111"/>
    </row>
    <row r="781" spans="11:12" ht="12.75">
      <c r="K781" s="111"/>
      <c r="L781" s="111"/>
    </row>
    <row r="782" spans="11:12" ht="12.75">
      <c r="K782" s="111"/>
      <c r="L782" s="111"/>
    </row>
    <row r="783" spans="11:12" ht="12.75">
      <c r="K783" s="111"/>
      <c r="L783" s="111"/>
    </row>
    <row r="784" spans="11:12" ht="12.75">
      <c r="K784" s="111"/>
      <c r="L784" s="111"/>
    </row>
    <row r="785" spans="11:12" ht="12.75">
      <c r="K785" s="111"/>
      <c r="L785" s="111"/>
    </row>
    <row r="786" spans="11:12" ht="12.75">
      <c r="K786" s="111"/>
      <c r="L786" s="111"/>
    </row>
    <row r="787" spans="11:12" ht="12.75">
      <c r="K787" s="111"/>
      <c r="L787" s="111"/>
    </row>
    <row r="788" spans="11:12" ht="12.75">
      <c r="K788" s="111"/>
      <c r="L788" s="111"/>
    </row>
    <row r="789" spans="11:12" ht="12.75">
      <c r="K789" s="111"/>
      <c r="L789" s="111"/>
    </row>
    <row r="790" spans="11:12" ht="12.75">
      <c r="K790" s="111"/>
      <c r="L790" s="111"/>
    </row>
    <row r="791" spans="11:12" ht="12.75">
      <c r="K791" s="111"/>
      <c r="L791" s="111"/>
    </row>
    <row r="792" spans="11:12" ht="12.75">
      <c r="K792" s="111"/>
      <c r="L792" s="111"/>
    </row>
    <row r="793" spans="11:12" ht="12.75">
      <c r="K793" s="111"/>
      <c r="L793" s="111"/>
    </row>
    <row r="794" spans="11:12" ht="12.75">
      <c r="K794" s="111"/>
      <c r="L794" s="111"/>
    </row>
    <row r="795" spans="11:12" ht="12.75">
      <c r="K795" s="111"/>
      <c r="L795" s="111"/>
    </row>
    <row r="796" spans="11:12" ht="12.75">
      <c r="K796" s="111"/>
      <c r="L796" s="111"/>
    </row>
    <row r="797" spans="11:12" ht="12.75">
      <c r="K797" s="111"/>
      <c r="L797" s="111"/>
    </row>
    <row r="798" spans="11:12" ht="12.75">
      <c r="K798" s="111"/>
      <c r="L798" s="111"/>
    </row>
    <row r="799" spans="11:12" ht="12.75">
      <c r="K799" s="111"/>
      <c r="L799" s="111"/>
    </row>
    <row r="800" spans="11:12" ht="12.75">
      <c r="K800" s="111"/>
      <c r="L800" s="111"/>
    </row>
    <row r="801" spans="11:12" ht="12.75">
      <c r="K801" s="111"/>
      <c r="L801" s="111"/>
    </row>
    <row r="802" spans="11:12" ht="12.75">
      <c r="K802" s="111"/>
      <c r="L802" s="111"/>
    </row>
    <row r="803" spans="11:12" ht="12.75">
      <c r="K803" s="111"/>
      <c r="L803" s="111"/>
    </row>
    <row r="804" spans="11:12" ht="12.75">
      <c r="K804" s="111"/>
      <c r="L804" s="111"/>
    </row>
    <row r="805" spans="11:12" ht="12.75">
      <c r="K805" s="111"/>
      <c r="L805" s="111"/>
    </row>
    <row r="806" spans="11:12" ht="12.75">
      <c r="K806" s="111"/>
      <c r="L806" s="111"/>
    </row>
    <row r="807" spans="11:12" ht="12.75">
      <c r="K807" s="111"/>
      <c r="L807" s="111"/>
    </row>
    <row r="808" spans="11:12" ht="12.75">
      <c r="K808" s="111"/>
      <c r="L808" s="111"/>
    </row>
    <row r="809" spans="11:12" ht="12.75">
      <c r="K809" s="111"/>
      <c r="L809" s="111"/>
    </row>
    <row r="810" spans="11:12" ht="12.75">
      <c r="K810" s="111"/>
      <c r="L810" s="111"/>
    </row>
    <row r="811" spans="11:12" ht="12.75">
      <c r="K811" s="111"/>
      <c r="L811" s="111"/>
    </row>
    <row r="812" spans="11:12" ht="12.75">
      <c r="K812" s="111"/>
      <c r="L812" s="111"/>
    </row>
    <row r="813" spans="11:12" ht="12.75">
      <c r="K813" s="111"/>
      <c r="L813" s="111"/>
    </row>
    <row r="814" spans="11:12" ht="12.75">
      <c r="K814" s="111"/>
      <c r="L814" s="111"/>
    </row>
    <row r="815" spans="11:12" ht="12.75">
      <c r="K815" s="111"/>
      <c r="L815" s="111"/>
    </row>
    <row r="816" spans="11:12" ht="12.75">
      <c r="K816" s="111"/>
      <c r="L816" s="111"/>
    </row>
    <row r="817" spans="11:12" ht="12.75">
      <c r="K817" s="111"/>
      <c r="L817" s="111"/>
    </row>
    <row r="818" spans="11:12" ht="12.75">
      <c r="K818" s="111"/>
      <c r="L818" s="111"/>
    </row>
    <row r="819" spans="11:12" ht="12.75">
      <c r="K819" s="111"/>
      <c r="L819" s="111"/>
    </row>
    <row r="820" spans="11:12" ht="12.75">
      <c r="K820" s="111"/>
      <c r="L820" s="111"/>
    </row>
    <row r="821" spans="11:12" ht="12.75">
      <c r="K821" s="111"/>
      <c r="L821" s="111"/>
    </row>
    <row r="822" spans="11:12" ht="12.75">
      <c r="K822" s="111"/>
      <c r="L822" s="111"/>
    </row>
    <row r="823" spans="11:12" ht="12.75">
      <c r="K823" s="111"/>
      <c r="L823" s="111"/>
    </row>
    <row r="824" spans="11:12" ht="12.75">
      <c r="K824" s="111"/>
      <c r="L824" s="111"/>
    </row>
    <row r="825" spans="11:12" ht="12.75">
      <c r="K825" s="111"/>
      <c r="L825" s="111"/>
    </row>
    <row r="826" spans="11:12" ht="12.75">
      <c r="K826" s="111"/>
      <c r="L826" s="111"/>
    </row>
    <row r="827" spans="11:12" ht="12.75">
      <c r="K827" s="111"/>
      <c r="L827" s="111"/>
    </row>
    <row r="828" spans="11:12" ht="12.75">
      <c r="K828" s="111"/>
      <c r="L828" s="111"/>
    </row>
    <row r="829" spans="11:12" ht="12.75">
      <c r="K829" s="111"/>
      <c r="L829" s="111"/>
    </row>
    <row r="830" spans="11:12" ht="12.75">
      <c r="K830" s="111"/>
      <c r="L830" s="111"/>
    </row>
    <row r="831" spans="11:12" ht="12.75">
      <c r="K831" s="111"/>
      <c r="L831" s="111"/>
    </row>
    <row r="832" spans="11:12" ht="12.75">
      <c r="K832" s="111"/>
      <c r="L832" s="111"/>
    </row>
    <row r="833" spans="11:12" ht="12.75">
      <c r="K833" s="111"/>
      <c r="L833" s="111"/>
    </row>
    <row r="834" spans="11:12" ht="12.75">
      <c r="K834" s="111"/>
      <c r="L834" s="111"/>
    </row>
    <row r="835" spans="11:12" ht="12.75">
      <c r="K835" s="111"/>
      <c r="L835" s="111"/>
    </row>
    <row r="836" spans="11:12" ht="12.75">
      <c r="K836" s="111"/>
      <c r="L836" s="111"/>
    </row>
    <row r="837" spans="11:12" ht="12.75">
      <c r="K837" s="111"/>
      <c r="L837" s="111"/>
    </row>
    <row r="838" spans="11:12" ht="12.75">
      <c r="K838" s="111"/>
      <c r="L838" s="111"/>
    </row>
    <row r="839" spans="11:12" ht="12.75">
      <c r="K839" s="111"/>
      <c r="L839" s="111"/>
    </row>
    <row r="840" spans="11:12" ht="12.75">
      <c r="K840" s="111"/>
      <c r="L840" s="111"/>
    </row>
    <row r="841" spans="11:12" ht="12.75">
      <c r="K841" s="111"/>
      <c r="L841" s="111"/>
    </row>
    <row r="842" spans="11:12" ht="12.75">
      <c r="K842" s="111"/>
      <c r="L842" s="111"/>
    </row>
    <row r="843" spans="11:12" ht="12.75">
      <c r="K843" s="111"/>
      <c r="L843" s="111"/>
    </row>
    <row r="844" spans="11:12" ht="12.75">
      <c r="K844" s="111"/>
      <c r="L844" s="111"/>
    </row>
    <row r="845" spans="11:12" ht="12.75">
      <c r="K845" s="111"/>
      <c r="L845" s="111"/>
    </row>
    <row r="846" spans="11:12" ht="12.75">
      <c r="K846" s="111"/>
      <c r="L846" s="111"/>
    </row>
    <row r="847" spans="11:12" ht="12.75">
      <c r="K847" s="111"/>
      <c r="L847" s="111"/>
    </row>
    <row r="848" spans="11:12" ht="12.75">
      <c r="K848" s="111"/>
      <c r="L848" s="111"/>
    </row>
    <row r="849" spans="11:12" ht="12.75">
      <c r="K849" s="111"/>
      <c r="L849" s="111"/>
    </row>
    <row r="850" spans="11:12" ht="12.75">
      <c r="K850" s="111"/>
      <c r="L850" s="111"/>
    </row>
    <row r="851" spans="11:12" ht="12.75">
      <c r="K851" s="111"/>
      <c r="L851" s="111"/>
    </row>
    <row r="852" spans="11:12" ht="12.75">
      <c r="K852" s="111"/>
      <c r="L852" s="111"/>
    </row>
    <row r="853" spans="11:12" ht="12.75">
      <c r="K853" s="111"/>
      <c r="L853" s="111"/>
    </row>
    <row r="854" spans="11:12" ht="12.75">
      <c r="K854" s="111"/>
      <c r="L854" s="111"/>
    </row>
    <row r="855" spans="11:12" ht="12.75">
      <c r="K855" s="111"/>
      <c r="L855" s="111"/>
    </row>
    <row r="856" spans="11:12" ht="12.75">
      <c r="K856" s="111"/>
      <c r="L856" s="111"/>
    </row>
    <row r="857" spans="11:12" ht="12.75">
      <c r="K857" s="111"/>
      <c r="L857" s="111"/>
    </row>
  </sheetData>
  <mergeCells count="5">
    <mergeCell ref="O19:P19"/>
    <mergeCell ref="O7:P7"/>
    <mergeCell ref="O8:P8"/>
    <mergeCell ref="O9:P9"/>
    <mergeCell ref="O18:P18"/>
  </mergeCells>
  <printOptions/>
  <pageMargins left="0.7" right="0.33" top="0.71" bottom="0.84" header="0.4921259845" footer="0.4921259845"/>
  <pageSetup horizontalDpi="600" verticalDpi="600" orientation="landscape" paperSize="9" r:id="rId1"/>
  <rowBreaks count="3" manualBreakCount="3">
    <brk id="20" max="255" man="1"/>
    <brk id="34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L24" sqref="L24"/>
    </sheetView>
  </sheetViews>
  <sheetFormatPr defaultColWidth="11.421875" defaultRowHeight="12.75"/>
  <cols>
    <col min="1" max="1" width="5.28125" style="215" customWidth="1"/>
    <col min="2" max="2" width="10.00390625" style="0" customWidth="1"/>
    <col min="3" max="3" width="21.57421875" style="0" customWidth="1"/>
    <col min="4" max="5" width="11.7109375" style="110" customWidth="1"/>
    <col min="6" max="6" width="9.7109375" style="110" customWidth="1"/>
    <col min="7" max="7" width="11.57421875" style="110" customWidth="1"/>
    <col min="8" max="8" width="11.7109375" style="110" customWidth="1"/>
    <col min="9" max="9" width="9.00390625" style="110" customWidth="1"/>
  </cols>
  <sheetData>
    <row r="1" spans="1:11" ht="39">
      <c r="A1" s="113" t="s">
        <v>0</v>
      </c>
      <c r="B1" s="114" t="s">
        <v>1</v>
      </c>
      <c r="C1" s="115" t="s">
        <v>281</v>
      </c>
      <c r="D1" s="115" t="s">
        <v>282</v>
      </c>
      <c r="E1" s="115" t="s">
        <v>283</v>
      </c>
      <c r="F1" s="115" t="s">
        <v>284</v>
      </c>
      <c r="G1" s="115" t="s">
        <v>285</v>
      </c>
      <c r="H1" s="115" t="s">
        <v>286</v>
      </c>
      <c r="I1" s="117" t="s">
        <v>13</v>
      </c>
      <c r="J1" s="118" t="s">
        <v>287</v>
      </c>
      <c r="K1" s="119"/>
    </row>
    <row r="2" spans="1:10" ht="13.5" thickBot="1">
      <c r="A2" s="120"/>
      <c r="B2" s="121"/>
      <c r="C2" s="122" t="s">
        <v>288</v>
      </c>
      <c r="D2" s="123" t="s">
        <v>289</v>
      </c>
      <c r="E2" s="123" t="s">
        <v>289</v>
      </c>
      <c r="F2" s="123" t="s">
        <v>289</v>
      </c>
      <c r="G2" s="123" t="s">
        <v>289</v>
      </c>
      <c r="H2" s="123" t="s">
        <v>289</v>
      </c>
      <c r="I2" s="124" t="s">
        <v>289</v>
      </c>
      <c r="J2" s="125" t="s">
        <v>289</v>
      </c>
    </row>
    <row r="3" spans="1:10" ht="12.75">
      <c r="A3" s="126" t="s">
        <v>16</v>
      </c>
      <c r="B3" s="116" t="s">
        <v>17</v>
      </c>
      <c r="C3" s="127"/>
      <c r="D3" s="128"/>
      <c r="E3" s="128"/>
      <c r="F3" s="128"/>
      <c r="G3" s="128"/>
      <c r="H3" s="128"/>
      <c r="I3" s="129"/>
      <c r="J3" s="130"/>
    </row>
    <row r="4" spans="1:10" ht="12.75">
      <c r="A4" s="131" t="s">
        <v>19</v>
      </c>
      <c r="B4" s="50" t="s">
        <v>20</v>
      </c>
      <c r="C4" s="132"/>
      <c r="D4" s="133"/>
      <c r="E4" s="133"/>
      <c r="F4" s="133"/>
      <c r="G4" s="132"/>
      <c r="H4" s="133"/>
      <c r="I4" s="134"/>
      <c r="J4" s="135"/>
    </row>
    <row r="5" spans="1:10" ht="26.25">
      <c r="A5" s="136" t="s">
        <v>22</v>
      </c>
      <c r="B5" s="137"/>
      <c r="C5" s="137" t="s">
        <v>290</v>
      </c>
      <c r="D5" s="138">
        <v>12</v>
      </c>
      <c r="E5" s="139">
        <v>12</v>
      </c>
      <c r="F5" s="137">
        <v>10</v>
      </c>
      <c r="G5" s="137">
        <v>8.5</v>
      </c>
      <c r="H5" s="140">
        <v>12</v>
      </c>
      <c r="I5" s="141" t="s">
        <v>24</v>
      </c>
      <c r="J5" s="135"/>
    </row>
    <row r="6" spans="1:10" ht="12.75">
      <c r="A6" s="136" t="s">
        <v>25</v>
      </c>
      <c r="B6" s="137"/>
      <c r="C6" s="137" t="s">
        <v>291</v>
      </c>
      <c r="D6" s="138">
        <v>12</v>
      </c>
      <c r="E6" s="139">
        <v>12</v>
      </c>
      <c r="F6" s="137">
        <v>10</v>
      </c>
      <c r="G6" s="137">
        <v>8.5</v>
      </c>
      <c r="H6" s="140">
        <v>12</v>
      </c>
      <c r="I6" s="141" t="s">
        <v>24</v>
      </c>
      <c r="J6" s="135"/>
    </row>
    <row r="7" spans="1:10" s="149" customFormat="1" ht="26.25">
      <c r="A7" s="142" t="s">
        <v>27</v>
      </c>
      <c r="B7" s="143"/>
      <c r="C7" s="144" t="s">
        <v>292</v>
      </c>
      <c r="D7" s="145">
        <v>12</v>
      </c>
      <c r="E7" s="146">
        <v>12</v>
      </c>
      <c r="F7" s="143">
        <v>10</v>
      </c>
      <c r="G7" s="143">
        <v>8.5</v>
      </c>
      <c r="H7" s="147">
        <v>12</v>
      </c>
      <c r="I7" s="141" t="s">
        <v>24</v>
      </c>
      <c r="J7" s="148"/>
    </row>
    <row r="8" spans="1:10" ht="26.25">
      <c r="A8" s="136" t="s">
        <v>30</v>
      </c>
      <c r="B8" s="137"/>
      <c r="C8" s="137" t="s">
        <v>293</v>
      </c>
      <c r="D8" s="138">
        <v>12</v>
      </c>
      <c r="E8" s="139">
        <v>12</v>
      </c>
      <c r="F8" s="137">
        <v>10</v>
      </c>
      <c r="G8" s="137">
        <v>8.5</v>
      </c>
      <c r="H8" s="150" t="s">
        <v>294</v>
      </c>
      <c r="I8" s="141">
        <v>12</v>
      </c>
      <c r="J8" s="151" t="s">
        <v>29</v>
      </c>
    </row>
    <row r="9" spans="1:10" ht="26.25">
      <c r="A9" s="136" t="s">
        <v>33</v>
      </c>
      <c r="B9" s="137"/>
      <c r="C9" s="137" t="s">
        <v>295</v>
      </c>
      <c r="D9" s="138">
        <v>12</v>
      </c>
      <c r="E9" s="139">
        <v>12</v>
      </c>
      <c r="F9" s="137">
        <v>10</v>
      </c>
      <c r="G9" s="137">
        <v>8.5</v>
      </c>
      <c r="H9" s="150" t="s">
        <v>294</v>
      </c>
      <c r="I9" s="141">
        <v>8</v>
      </c>
      <c r="J9" s="151" t="s">
        <v>29</v>
      </c>
    </row>
    <row r="10" spans="1:10" ht="26.25">
      <c r="A10" s="136" t="s">
        <v>35</v>
      </c>
      <c r="B10" s="137"/>
      <c r="C10" s="137" t="s">
        <v>296</v>
      </c>
      <c r="D10" s="138">
        <v>12</v>
      </c>
      <c r="E10" s="139">
        <v>12</v>
      </c>
      <c r="F10" s="137">
        <v>10</v>
      </c>
      <c r="G10" s="137">
        <v>8.5</v>
      </c>
      <c r="H10" s="137" t="s">
        <v>24</v>
      </c>
      <c r="I10" s="141" t="s">
        <v>24</v>
      </c>
      <c r="J10" s="135"/>
    </row>
    <row r="11" spans="1:10" ht="12.75">
      <c r="A11" s="136" t="s">
        <v>37</v>
      </c>
      <c r="B11" s="137"/>
      <c r="C11" s="137" t="s">
        <v>297</v>
      </c>
      <c r="D11" s="138">
        <v>8.5</v>
      </c>
      <c r="E11" s="137" t="s">
        <v>24</v>
      </c>
      <c r="F11" s="137" t="s">
        <v>24</v>
      </c>
      <c r="G11" s="139">
        <v>8.5</v>
      </c>
      <c r="H11" s="137" t="s">
        <v>24</v>
      </c>
      <c r="I11" s="141" t="s">
        <v>24</v>
      </c>
      <c r="J11" s="135"/>
    </row>
    <row r="12" spans="1:10" ht="12.75">
      <c r="A12" s="152" t="s">
        <v>44</v>
      </c>
      <c r="B12" s="137" t="s">
        <v>45</v>
      </c>
      <c r="C12" s="137"/>
      <c r="D12" s="137"/>
      <c r="E12" s="137"/>
      <c r="F12" s="137"/>
      <c r="G12" s="137"/>
      <c r="H12" s="140"/>
      <c r="I12" s="141"/>
      <c r="J12" s="135"/>
    </row>
    <row r="13" spans="1:10" ht="26.25">
      <c r="A13" s="136" t="s">
        <v>47</v>
      </c>
      <c r="B13" s="137"/>
      <c r="C13" s="137" t="s">
        <v>290</v>
      </c>
      <c r="D13" s="138">
        <v>12</v>
      </c>
      <c r="E13" s="139">
        <v>12</v>
      </c>
      <c r="F13" s="137">
        <v>10</v>
      </c>
      <c r="G13" s="137">
        <v>12</v>
      </c>
      <c r="H13" s="137" t="s">
        <v>24</v>
      </c>
      <c r="I13" s="141" t="s">
        <v>24</v>
      </c>
      <c r="J13" s="135"/>
    </row>
    <row r="14" spans="1:10" ht="12.75">
      <c r="A14" s="136" t="s">
        <v>49</v>
      </c>
      <c r="B14" s="137"/>
      <c r="C14" s="137" t="s">
        <v>291</v>
      </c>
      <c r="D14" s="138">
        <v>12</v>
      </c>
      <c r="E14" s="139">
        <v>12</v>
      </c>
      <c r="F14" s="137">
        <v>10</v>
      </c>
      <c r="G14" s="137">
        <v>12</v>
      </c>
      <c r="H14" s="137" t="s">
        <v>24</v>
      </c>
      <c r="I14" s="141" t="s">
        <v>24</v>
      </c>
      <c r="J14" s="135"/>
    </row>
    <row r="15" spans="1:10" ht="26.25">
      <c r="A15" s="136" t="s">
        <v>51</v>
      </c>
      <c r="B15" s="153"/>
      <c r="C15" s="137" t="s">
        <v>298</v>
      </c>
      <c r="D15" s="138">
        <v>12</v>
      </c>
      <c r="E15" s="139">
        <v>12</v>
      </c>
      <c r="F15" s="137">
        <v>10</v>
      </c>
      <c r="G15" s="137">
        <v>12</v>
      </c>
      <c r="H15" s="137" t="s">
        <v>24</v>
      </c>
      <c r="I15" s="141" t="s">
        <v>24</v>
      </c>
      <c r="J15" s="135"/>
    </row>
    <row r="16" spans="1:10" s="149" customFormat="1" ht="26.25">
      <c r="A16" s="142" t="s">
        <v>53</v>
      </c>
      <c r="B16" s="154"/>
      <c r="C16" s="144" t="s">
        <v>299</v>
      </c>
      <c r="D16" s="145">
        <v>12</v>
      </c>
      <c r="E16" s="146">
        <v>12</v>
      </c>
      <c r="F16" s="143">
        <v>10</v>
      </c>
      <c r="G16" s="143">
        <v>12</v>
      </c>
      <c r="H16" s="137" t="s">
        <v>24</v>
      </c>
      <c r="I16" s="141" t="s">
        <v>24</v>
      </c>
      <c r="J16" s="148"/>
    </row>
    <row r="17" spans="1:10" ht="26.25">
      <c r="A17" s="136" t="s">
        <v>56</v>
      </c>
      <c r="B17" s="137"/>
      <c r="C17" s="137" t="s">
        <v>296</v>
      </c>
      <c r="D17" s="138">
        <v>12</v>
      </c>
      <c r="E17" s="139">
        <v>12</v>
      </c>
      <c r="F17" s="137">
        <v>10</v>
      </c>
      <c r="G17" s="137">
        <v>12</v>
      </c>
      <c r="H17" s="137" t="s">
        <v>24</v>
      </c>
      <c r="I17" s="141" t="s">
        <v>24</v>
      </c>
      <c r="J17" s="135"/>
    </row>
    <row r="18" spans="1:10" ht="13.5" thickBot="1">
      <c r="A18" s="155" t="s">
        <v>58</v>
      </c>
      <c r="B18" s="156"/>
      <c r="C18" s="156" t="s">
        <v>297</v>
      </c>
      <c r="D18" s="157">
        <v>12</v>
      </c>
      <c r="E18" s="158">
        <v>12</v>
      </c>
      <c r="F18" s="156">
        <v>10</v>
      </c>
      <c r="G18" s="156">
        <v>12</v>
      </c>
      <c r="H18" s="156" t="s">
        <v>24</v>
      </c>
      <c r="I18" s="159" t="s">
        <v>24</v>
      </c>
      <c r="J18" s="160"/>
    </row>
    <row r="19" spans="1:10" ht="39">
      <c r="A19" s="113" t="s">
        <v>0</v>
      </c>
      <c r="B19" s="114" t="s">
        <v>1</v>
      </c>
      <c r="C19" s="115" t="s">
        <v>281</v>
      </c>
      <c r="D19" s="115" t="s">
        <v>282</v>
      </c>
      <c r="E19" s="115" t="s">
        <v>283</v>
      </c>
      <c r="F19" s="115" t="s">
        <v>284</v>
      </c>
      <c r="G19" s="115" t="s">
        <v>285</v>
      </c>
      <c r="H19" s="115" t="s">
        <v>286</v>
      </c>
      <c r="I19" s="117" t="s">
        <v>13</v>
      </c>
      <c r="J19" s="118" t="s">
        <v>287</v>
      </c>
    </row>
    <row r="20" spans="1:10" ht="13.5" thickBot="1">
      <c r="A20" s="161"/>
      <c r="B20" s="162"/>
      <c r="C20" s="163" t="s">
        <v>288</v>
      </c>
      <c r="D20" s="164" t="s">
        <v>289</v>
      </c>
      <c r="E20" s="164" t="s">
        <v>289</v>
      </c>
      <c r="F20" s="164" t="s">
        <v>289</v>
      </c>
      <c r="G20" s="164" t="s">
        <v>289</v>
      </c>
      <c r="H20" s="164" t="s">
        <v>289</v>
      </c>
      <c r="I20" s="165" t="s">
        <v>289</v>
      </c>
      <c r="J20" s="125" t="s">
        <v>289</v>
      </c>
    </row>
    <row r="21" spans="1:10" ht="12.75">
      <c r="A21" s="166" t="s">
        <v>60</v>
      </c>
      <c r="B21" s="167" t="s">
        <v>61</v>
      </c>
      <c r="C21" s="167"/>
      <c r="D21" s="167"/>
      <c r="E21" s="168"/>
      <c r="F21" s="167"/>
      <c r="G21" s="167"/>
      <c r="H21" s="169"/>
      <c r="I21" s="170"/>
      <c r="J21" s="171"/>
    </row>
    <row r="22" spans="1:10" ht="26.25">
      <c r="A22" s="172" t="s">
        <v>62</v>
      </c>
      <c r="B22" s="137"/>
      <c r="C22" s="137" t="s">
        <v>300</v>
      </c>
      <c r="D22" s="138">
        <v>12</v>
      </c>
      <c r="E22" s="139">
        <v>12</v>
      </c>
      <c r="F22" s="137">
        <v>10</v>
      </c>
      <c r="G22" s="137">
        <v>8.5</v>
      </c>
      <c r="H22" s="137" t="s">
        <v>24</v>
      </c>
      <c r="I22" s="141" t="s">
        <v>24</v>
      </c>
      <c r="J22" s="171"/>
    </row>
    <row r="23" spans="1:10" ht="26.25">
      <c r="A23" s="172" t="s">
        <v>64</v>
      </c>
      <c r="B23" s="137"/>
      <c r="C23" s="137" t="s">
        <v>301</v>
      </c>
      <c r="D23" s="138">
        <v>12</v>
      </c>
      <c r="E23" s="139">
        <v>12</v>
      </c>
      <c r="F23" s="137">
        <v>10</v>
      </c>
      <c r="G23" s="137">
        <v>8.5</v>
      </c>
      <c r="H23" s="137" t="s">
        <v>24</v>
      </c>
      <c r="I23" s="141" t="s">
        <v>24</v>
      </c>
      <c r="J23" s="160"/>
    </row>
    <row r="24" spans="1:10" ht="26.25">
      <c r="A24" s="172" t="s">
        <v>66</v>
      </c>
      <c r="B24" s="137"/>
      <c r="C24" s="137" t="s">
        <v>302</v>
      </c>
      <c r="D24" s="138">
        <v>12</v>
      </c>
      <c r="E24" s="139">
        <v>12</v>
      </c>
      <c r="F24" s="137">
        <v>10</v>
      </c>
      <c r="G24" s="137">
        <v>8.5</v>
      </c>
      <c r="H24" s="137" t="s">
        <v>24</v>
      </c>
      <c r="I24" s="141" t="s">
        <v>24</v>
      </c>
      <c r="J24" s="160"/>
    </row>
    <row r="25" spans="1:10" ht="26.25">
      <c r="A25" s="172" t="s">
        <v>67</v>
      </c>
      <c r="B25" s="137"/>
      <c r="C25" s="137" t="s">
        <v>34</v>
      </c>
      <c r="D25" s="138">
        <v>12</v>
      </c>
      <c r="E25" s="139">
        <v>12</v>
      </c>
      <c r="F25" s="137">
        <v>10</v>
      </c>
      <c r="G25" s="137">
        <v>8.5</v>
      </c>
      <c r="H25" s="137" t="s">
        <v>24</v>
      </c>
      <c r="I25" s="141" t="s">
        <v>24</v>
      </c>
      <c r="J25" s="160"/>
    </row>
    <row r="26" spans="1:10" ht="26.25">
      <c r="A26" s="172" t="s">
        <v>69</v>
      </c>
      <c r="B26" s="137"/>
      <c r="C26" s="137" t="s">
        <v>296</v>
      </c>
      <c r="D26" s="138">
        <v>12</v>
      </c>
      <c r="E26" s="139">
        <v>12</v>
      </c>
      <c r="F26" s="137">
        <v>10</v>
      </c>
      <c r="G26" s="137">
        <v>8.5</v>
      </c>
      <c r="H26" s="137" t="s">
        <v>24</v>
      </c>
      <c r="I26" s="141" t="s">
        <v>24</v>
      </c>
      <c r="J26" s="160"/>
    </row>
    <row r="27" spans="1:10" ht="12.75">
      <c r="A27" s="172" t="s">
        <v>70</v>
      </c>
      <c r="B27" s="137"/>
      <c r="C27" s="137" t="s">
        <v>297</v>
      </c>
      <c r="D27" s="138">
        <v>12</v>
      </c>
      <c r="E27" s="139">
        <v>12</v>
      </c>
      <c r="F27" s="137">
        <v>10</v>
      </c>
      <c r="G27" s="137">
        <v>8.5</v>
      </c>
      <c r="H27" s="137" t="s">
        <v>24</v>
      </c>
      <c r="I27" s="141" t="s">
        <v>24</v>
      </c>
      <c r="J27" s="160"/>
    </row>
    <row r="28" spans="1:10" s="149" customFormat="1" ht="26.25">
      <c r="A28" s="173" t="s">
        <v>303</v>
      </c>
      <c r="B28" s="143"/>
      <c r="C28" s="144" t="s">
        <v>304</v>
      </c>
      <c r="D28" s="145">
        <v>12</v>
      </c>
      <c r="E28" s="146">
        <v>12</v>
      </c>
      <c r="F28" s="143">
        <v>10</v>
      </c>
      <c r="G28" s="143">
        <v>8.5</v>
      </c>
      <c r="H28" s="137" t="s">
        <v>24</v>
      </c>
      <c r="I28" s="141" t="s">
        <v>24</v>
      </c>
      <c r="J28" s="174"/>
    </row>
    <row r="29" spans="1:10" s="149" customFormat="1" ht="26.25">
      <c r="A29" s="173" t="s">
        <v>305</v>
      </c>
      <c r="B29" s="143"/>
      <c r="C29" s="144" t="s">
        <v>299</v>
      </c>
      <c r="D29" s="145">
        <v>12</v>
      </c>
      <c r="E29" s="146">
        <v>12</v>
      </c>
      <c r="F29" s="143">
        <v>10</v>
      </c>
      <c r="G29" s="143">
        <v>8.5</v>
      </c>
      <c r="H29" s="137" t="s">
        <v>24</v>
      </c>
      <c r="I29" s="141" t="s">
        <v>24</v>
      </c>
      <c r="J29" s="174"/>
    </row>
    <row r="30" spans="1:10" ht="12.75">
      <c r="A30" s="175" t="s">
        <v>72</v>
      </c>
      <c r="B30" s="137" t="s">
        <v>73</v>
      </c>
      <c r="C30" s="137"/>
      <c r="D30" s="137"/>
      <c r="E30" s="139"/>
      <c r="F30" s="137"/>
      <c r="G30" s="137"/>
      <c r="H30" s="137"/>
      <c r="I30" s="141"/>
      <c r="J30" s="160"/>
    </row>
    <row r="31" spans="1:10" ht="12.75">
      <c r="A31" s="172" t="s">
        <v>74</v>
      </c>
      <c r="B31" s="137"/>
      <c r="C31" s="137" t="s">
        <v>75</v>
      </c>
      <c r="D31" s="138">
        <v>12</v>
      </c>
      <c r="E31" s="139">
        <v>12</v>
      </c>
      <c r="F31" s="137">
        <v>10</v>
      </c>
      <c r="G31" s="137">
        <v>10</v>
      </c>
      <c r="H31" s="137" t="s">
        <v>24</v>
      </c>
      <c r="I31" s="141" t="s">
        <v>24</v>
      </c>
      <c r="J31" s="160"/>
    </row>
    <row r="32" spans="1:10" ht="26.25">
      <c r="A32" s="172" t="s">
        <v>77</v>
      </c>
      <c r="B32" s="137"/>
      <c r="C32" s="137" t="s">
        <v>306</v>
      </c>
      <c r="D32" s="138">
        <v>12</v>
      </c>
      <c r="E32" s="139">
        <v>12</v>
      </c>
      <c r="F32" s="137">
        <v>10</v>
      </c>
      <c r="G32" s="137">
        <v>10</v>
      </c>
      <c r="H32" s="137" t="s">
        <v>24</v>
      </c>
      <c r="I32" s="141" t="s">
        <v>24</v>
      </c>
      <c r="J32" s="160"/>
    </row>
    <row r="33" spans="1:10" ht="13.5" thickBot="1">
      <c r="A33" s="176" t="s">
        <v>80</v>
      </c>
      <c r="B33" s="156"/>
      <c r="C33" s="156" t="s">
        <v>307</v>
      </c>
      <c r="D33" s="157">
        <v>30</v>
      </c>
      <c r="E33" s="158">
        <v>30</v>
      </c>
      <c r="F33" s="156" t="s">
        <v>24</v>
      </c>
      <c r="G33" s="156">
        <v>30</v>
      </c>
      <c r="H33" s="156" t="s">
        <v>24</v>
      </c>
      <c r="I33" s="159" t="s">
        <v>24</v>
      </c>
      <c r="J33" s="160"/>
    </row>
    <row r="34" spans="1:10" ht="39">
      <c r="A34" s="113" t="s">
        <v>0</v>
      </c>
      <c r="B34" s="114" t="s">
        <v>1</v>
      </c>
      <c r="C34" s="115" t="s">
        <v>281</v>
      </c>
      <c r="D34" s="115" t="s">
        <v>282</v>
      </c>
      <c r="E34" s="115" t="s">
        <v>283</v>
      </c>
      <c r="F34" s="115" t="s">
        <v>284</v>
      </c>
      <c r="G34" s="115" t="s">
        <v>285</v>
      </c>
      <c r="H34" s="115" t="s">
        <v>286</v>
      </c>
      <c r="I34" s="117" t="s">
        <v>13</v>
      </c>
      <c r="J34" s="118" t="s">
        <v>287</v>
      </c>
    </row>
    <row r="35" spans="1:10" ht="13.5" thickBot="1">
      <c r="A35" s="177"/>
      <c r="B35" s="178"/>
      <c r="C35" s="179" t="s">
        <v>288</v>
      </c>
      <c r="D35" s="180" t="s">
        <v>289</v>
      </c>
      <c r="E35" s="180" t="s">
        <v>289</v>
      </c>
      <c r="F35" s="180" t="s">
        <v>289</v>
      </c>
      <c r="G35" s="180" t="s">
        <v>289</v>
      </c>
      <c r="H35" s="180" t="s">
        <v>289</v>
      </c>
      <c r="I35" s="181" t="s">
        <v>289</v>
      </c>
      <c r="J35" s="125" t="s">
        <v>289</v>
      </c>
    </row>
    <row r="36" spans="1:10" ht="12.75">
      <c r="A36" s="175" t="s">
        <v>85</v>
      </c>
      <c r="B36" s="138" t="s">
        <v>86</v>
      </c>
      <c r="C36" s="137"/>
      <c r="D36" s="137"/>
      <c r="E36" s="137"/>
      <c r="F36" s="137"/>
      <c r="G36" s="137"/>
      <c r="H36" s="137"/>
      <c r="I36" s="141"/>
      <c r="J36" s="160"/>
    </row>
    <row r="37" spans="1:10" ht="12.75">
      <c r="A37" s="175" t="s">
        <v>87</v>
      </c>
      <c r="B37" s="321" t="s">
        <v>88</v>
      </c>
      <c r="C37" s="322"/>
      <c r="D37" s="137"/>
      <c r="E37" s="137"/>
      <c r="F37" s="137"/>
      <c r="G37" s="137"/>
      <c r="H37" s="137"/>
      <c r="I37" s="141"/>
      <c r="J37" s="160"/>
    </row>
    <row r="38" spans="1:10" ht="39">
      <c r="A38" s="172" t="s">
        <v>90</v>
      </c>
      <c r="B38" s="137"/>
      <c r="C38" s="137" t="s">
        <v>308</v>
      </c>
      <c r="D38" s="138">
        <v>40</v>
      </c>
      <c r="E38" s="137" t="s">
        <v>309</v>
      </c>
      <c r="F38" s="137">
        <v>41</v>
      </c>
      <c r="G38" s="139">
        <v>40</v>
      </c>
      <c r="H38" s="137" t="s">
        <v>24</v>
      </c>
      <c r="I38" s="141" t="s">
        <v>24</v>
      </c>
      <c r="J38" s="160"/>
    </row>
    <row r="39" spans="1:10" ht="39">
      <c r="A39" s="172" t="s">
        <v>96</v>
      </c>
      <c r="B39" s="137"/>
      <c r="C39" s="137" t="s">
        <v>310</v>
      </c>
      <c r="D39" s="138">
        <v>40</v>
      </c>
      <c r="E39" s="137" t="s">
        <v>309</v>
      </c>
      <c r="F39" s="137">
        <v>41</v>
      </c>
      <c r="G39" s="139">
        <v>40</v>
      </c>
      <c r="H39" s="137" t="s">
        <v>24</v>
      </c>
      <c r="I39" s="141" t="s">
        <v>24</v>
      </c>
      <c r="J39" s="160"/>
    </row>
    <row r="40" spans="1:10" ht="26.25">
      <c r="A40" s="172" t="s">
        <v>101</v>
      </c>
      <c r="B40" s="137"/>
      <c r="C40" s="137" t="s">
        <v>102</v>
      </c>
      <c r="D40" s="138">
        <v>40</v>
      </c>
      <c r="E40" s="137">
        <v>30</v>
      </c>
      <c r="F40" s="137">
        <v>41</v>
      </c>
      <c r="G40" s="139">
        <v>40</v>
      </c>
      <c r="H40" s="137" t="s">
        <v>24</v>
      </c>
      <c r="I40" s="141" t="s">
        <v>24</v>
      </c>
      <c r="J40" s="160"/>
    </row>
    <row r="41" spans="1:10" ht="26.25">
      <c r="A41" s="172" t="s">
        <v>107</v>
      </c>
      <c r="B41" s="137"/>
      <c r="C41" s="137" t="s">
        <v>311</v>
      </c>
      <c r="D41" s="138">
        <v>40</v>
      </c>
      <c r="E41" s="137" t="s">
        <v>309</v>
      </c>
      <c r="F41" s="137">
        <v>41</v>
      </c>
      <c r="G41" s="139">
        <v>40</v>
      </c>
      <c r="H41" s="137" t="s">
        <v>24</v>
      </c>
      <c r="I41" s="141" t="s">
        <v>24</v>
      </c>
      <c r="J41" s="160"/>
    </row>
    <row r="42" spans="1:10" ht="26.25">
      <c r="A42" s="182" t="s">
        <v>111</v>
      </c>
      <c r="B42" s="137"/>
      <c r="C42" s="137" t="s">
        <v>112</v>
      </c>
      <c r="D42" s="138">
        <v>40</v>
      </c>
      <c r="E42" s="137" t="s">
        <v>309</v>
      </c>
      <c r="F42" s="137">
        <v>41</v>
      </c>
      <c r="G42" s="139">
        <v>40</v>
      </c>
      <c r="H42" s="137" t="s">
        <v>24</v>
      </c>
      <c r="I42" s="141" t="s">
        <v>24</v>
      </c>
      <c r="J42" s="160"/>
    </row>
    <row r="43" spans="1:10" ht="26.25">
      <c r="A43" s="182" t="s">
        <v>115</v>
      </c>
      <c r="B43" s="137"/>
      <c r="C43" s="137" t="s">
        <v>116</v>
      </c>
      <c r="D43" s="138">
        <v>40</v>
      </c>
      <c r="E43" s="137" t="s">
        <v>309</v>
      </c>
      <c r="F43" s="137">
        <v>41</v>
      </c>
      <c r="G43" s="139">
        <v>40</v>
      </c>
      <c r="H43" s="137" t="s">
        <v>24</v>
      </c>
      <c r="I43" s="141" t="s">
        <v>24</v>
      </c>
      <c r="J43" s="160"/>
    </row>
    <row r="44" spans="1:10" ht="26.25">
      <c r="A44" s="182" t="s">
        <v>117</v>
      </c>
      <c r="B44" s="137"/>
      <c r="C44" s="137" t="s">
        <v>312</v>
      </c>
      <c r="D44" s="138">
        <v>40</v>
      </c>
      <c r="E44" s="137">
        <v>30</v>
      </c>
      <c r="F44" s="137">
        <v>41</v>
      </c>
      <c r="G44" s="139">
        <v>40</v>
      </c>
      <c r="H44" s="137" t="s">
        <v>24</v>
      </c>
      <c r="I44" s="141" t="s">
        <v>24</v>
      </c>
      <c r="J44" s="160"/>
    </row>
    <row r="45" spans="1:10" ht="12.75">
      <c r="A45" s="152" t="s">
        <v>119</v>
      </c>
      <c r="B45" s="323" t="s">
        <v>313</v>
      </c>
      <c r="C45" s="324"/>
      <c r="D45" s="137"/>
      <c r="E45" s="137"/>
      <c r="F45" s="137"/>
      <c r="G45" s="139"/>
      <c r="H45" s="137"/>
      <c r="I45" s="141"/>
      <c r="J45" s="160"/>
    </row>
    <row r="46" spans="1:10" ht="26.25">
      <c r="A46" s="182" t="s">
        <v>121</v>
      </c>
      <c r="B46" s="137"/>
      <c r="C46" s="137" t="s">
        <v>314</v>
      </c>
      <c r="D46" s="138">
        <v>25</v>
      </c>
      <c r="E46" s="137" t="s">
        <v>315</v>
      </c>
      <c r="F46" s="137">
        <v>28</v>
      </c>
      <c r="G46" s="139">
        <v>25</v>
      </c>
      <c r="H46" s="137" t="s">
        <v>24</v>
      </c>
      <c r="I46" s="141" t="s">
        <v>24</v>
      </c>
      <c r="J46" s="160"/>
    </row>
    <row r="47" spans="1:10" ht="12.75">
      <c r="A47" s="182" t="s">
        <v>127</v>
      </c>
      <c r="B47" s="137"/>
      <c r="C47" s="137" t="s">
        <v>137</v>
      </c>
      <c r="D47" s="138">
        <v>75</v>
      </c>
      <c r="E47" s="137">
        <v>75</v>
      </c>
      <c r="F47" s="137">
        <v>47</v>
      </c>
      <c r="G47" s="139">
        <v>75</v>
      </c>
      <c r="H47" s="137" t="s">
        <v>24</v>
      </c>
      <c r="I47" s="141" t="s">
        <v>24</v>
      </c>
      <c r="J47" s="160"/>
    </row>
    <row r="48" spans="1:10" ht="12.75">
      <c r="A48" s="182" t="s">
        <v>136</v>
      </c>
      <c r="B48" s="137"/>
      <c r="C48" s="137" t="s">
        <v>316</v>
      </c>
      <c r="D48" s="138">
        <v>40</v>
      </c>
      <c r="E48" s="137" t="s">
        <v>309</v>
      </c>
      <c r="F48" s="137"/>
      <c r="G48" s="139">
        <v>40</v>
      </c>
      <c r="H48" s="137" t="s">
        <v>24</v>
      </c>
      <c r="I48" s="141" t="s">
        <v>24</v>
      </c>
      <c r="J48" s="160"/>
    </row>
    <row r="49" spans="1:11" s="149" customFormat="1" ht="12.75">
      <c r="A49" s="183" t="s">
        <v>317</v>
      </c>
      <c r="B49" s="143"/>
      <c r="C49" s="143" t="s">
        <v>131</v>
      </c>
      <c r="D49" s="145">
        <v>21</v>
      </c>
      <c r="E49" s="137" t="s">
        <v>24</v>
      </c>
      <c r="F49" s="137" t="s">
        <v>318</v>
      </c>
      <c r="G49" s="137" t="s">
        <v>24</v>
      </c>
      <c r="H49" s="137" t="s">
        <v>24</v>
      </c>
      <c r="I49" s="184">
        <v>21</v>
      </c>
      <c r="J49" s="325" t="s">
        <v>319</v>
      </c>
      <c r="K49" s="326"/>
    </row>
    <row r="50" spans="1:10" s="149" customFormat="1" ht="39">
      <c r="A50" s="183" t="s">
        <v>320</v>
      </c>
      <c r="B50" s="143"/>
      <c r="C50" s="143" t="s">
        <v>321</v>
      </c>
      <c r="D50" s="145">
        <v>38</v>
      </c>
      <c r="E50" s="137" t="s">
        <v>24</v>
      </c>
      <c r="F50" s="137" t="s">
        <v>318</v>
      </c>
      <c r="G50" s="137" t="s">
        <v>24</v>
      </c>
      <c r="H50" s="137" t="s">
        <v>24</v>
      </c>
      <c r="I50" s="184">
        <v>38</v>
      </c>
      <c r="J50" s="185" t="s">
        <v>319</v>
      </c>
    </row>
    <row r="51" spans="1:10" s="149" customFormat="1" ht="39">
      <c r="A51" s="183" t="s">
        <v>322</v>
      </c>
      <c r="B51" s="143"/>
      <c r="C51" s="143" t="s">
        <v>323</v>
      </c>
      <c r="D51" s="145">
        <v>26</v>
      </c>
      <c r="E51" s="137" t="s">
        <v>24</v>
      </c>
      <c r="F51" s="137" t="s">
        <v>318</v>
      </c>
      <c r="G51" s="137" t="s">
        <v>24</v>
      </c>
      <c r="H51" s="137" t="s">
        <v>24</v>
      </c>
      <c r="I51" s="184">
        <v>26</v>
      </c>
      <c r="J51" s="185" t="s">
        <v>319</v>
      </c>
    </row>
    <row r="52" spans="1:10" s="149" customFormat="1" ht="27" thickBot="1">
      <c r="A52" s="186" t="s">
        <v>324</v>
      </c>
      <c r="B52" s="187"/>
      <c r="C52" s="187" t="s">
        <v>325</v>
      </c>
      <c r="D52" s="188">
        <v>22</v>
      </c>
      <c r="E52" s="156" t="s">
        <v>24</v>
      </c>
      <c r="F52" s="156" t="s">
        <v>24</v>
      </c>
      <c r="G52" s="156" t="s">
        <v>24</v>
      </c>
      <c r="H52" s="156" t="s">
        <v>24</v>
      </c>
      <c r="I52" s="189" t="s">
        <v>326</v>
      </c>
      <c r="J52" s="185" t="s">
        <v>319</v>
      </c>
    </row>
    <row r="53" spans="1:10" ht="39">
      <c r="A53" s="113" t="s">
        <v>0</v>
      </c>
      <c r="B53" s="114" t="s">
        <v>1</v>
      </c>
      <c r="C53" s="115" t="s">
        <v>281</v>
      </c>
      <c r="D53" s="115" t="s">
        <v>282</v>
      </c>
      <c r="E53" s="115" t="s">
        <v>283</v>
      </c>
      <c r="F53" s="115" t="s">
        <v>284</v>
      </c>
      <c r="G53" s="115" t="s">
        <v>285</v>
      </c>
      <c r="H53" s="115" t="s">
        <v>286</v>
      </c>
      <c r="I53" s="117" t="s">
        <v>13</v>
      </c>
      <c r="J53" s="118" t="s">
        <v>287</v>
      </c>
    </row>
    <row r="54" spans="1:10" ht="13.5" thickBot="1">
      <c r="A54" s="177"/>
      <c r="B54" s="178"/>
      <c r="C54" s="179" t="s">
        <v>288</v>
      </c>
      <c r="D54" s="180" t="s">
        <v>289</v>
      </c>
      <c r="E54" s="180" t="s">
        <v>289</v>
      </c>
      <c r="F54" s="180" t="s">
        <v>289</v>
      </c>
      <c r="G54" s="180" t="s">
        <v>289</v>
      </c>
      <c r="H54" s="180" t="s">
        <v>289</v>
      </c>
      <c r="I54" s="181" t="s">
        <v>289</v>
      </c>
      <c r="J54" s="125" t="s">
        <v>289</v>
      </c>
    </row>
    <row r="55" spans="1:10" ht="12.75">
      <c r="A55" s="190" t="s">
        <v>145</v>
      </c>
      <c r="B55" s="327" t="s">
        <v>146</v>
      </c>
      <c r="C55" s="328"/>
      <c r="D55" s="167"/>
      <c r="E55" s="167"/>
      <c r="F55" s="167" t="s">
        <v>24</v>
      </c>
      <c r="G55" s="167"/>
      <c r="H55" s="167"/>
      <c r="I55" s="170"/>
      <c r="J55" s="160"/>
    </row>
    <row r="56" spans="1:11" ht="26.25">
      <c r="A56" s="182" t="s">
        <v>148</v>
      </c>
      <c r="B56" s="137"/>
      <c r="C56" s="137" t="s">
        <v>149</v>
      </c>
      <c r="D56" s="138">
        <v>23</v>
      </c>
      <c r="E56" s="150" t="s">
        <v>327</v>
      </c>
      <c r="F56" s="137" t="s">
        <v>24</v>
      </c>
      <c r="G56" s="139">
        <v>33</v>
      </c>
      <c r="H56" s="137" t="s">
        <v>24</v>
      </c>
      <c r="I56" s="141">
        <v>23</v>
      </c>
      <c r="J56" s="185" t="s">
        <v>319</v>
      </c>
      <c r="K56" s="191"/>
    </row>
    <row r="57" spans="1:10" ht="26.25">
      <c r="A57" s="182" t="s">
        <v>151</v>
      </c>
      <c r="B57" s="137"/>
      <c r="C57" s="137" t="s">
        <v>328</v>
      </c>
      <c r="D57" s="138">
        <v>58</v>
      </c>
      <c r="E57" s="137" t="s">
        <v>309</v>
      </c>
      <c r="F57" s="137" t="s">
        <v>24</v>
      </c>
      <c r="G57" s="139">
        <v>58</v>
      </c>
      <c r="H57" s="137" t="s">
        <v>24</v>
      </c>
      <c r="I57" s="141" t="s">
        <v>24</v>
      </c>
      <c r="J57" s="160"/>
    </row>
    <row r="58" spans="1:10" ht="26.25">
      <c r="A58" s="182" t="s">
        <v>154</v>
      </c>
      <c r="B58" s="137"/>
      <c r="C58" s="137" t="s">
        <v>152</v>
      </c>
      <c r="D58" s="192" t="s">
        <v>329</v>
      </c>
      <c r="E58" s="150" t="s">
        <v>330</v>
      </c>
      <c r="F58" s="137" t="s">
        <v>24</v>
      </c>
      <c r="G58" s="139" t="s">
        <v>24</v>
      </c>
      <c r="H58" s="137" t="s">
        <v>24</v>
      </c>
      <c r="I58" s="141" t="s">
        <v>24</v>
      </c>
      <c r="J58" s="160"/>
    </row>
    <row r="59" spans="1:11" ht="26.25">
      <c r="A59" s="182" t="s">
        <v>158</v>
      </c>
      <c r="B59" s="137"/>
      <c r="C59" s="150" t="s">
        <v>331</v>
      </c>
      <c r="D59" s="138">
        <v>46</v>
      </c>
      <c r="E59" s="150" t="s">
        <v>332</v>
      </c>
      <c r="F59" s="137" t="s">
        <v>24</v>
      </c>
      <c r="G59" s="139">
        <v>42</v>
      </c>
      <c r="H59" s="137" t="s">
        <v>24</v>
      </c>
      <c r="I59" s="141" t="s">
        <v>333</v>
      </c>
      <c r="J59" s="193" t="s">
        <v>334</v>
      </c>
      <c r="K59" s="191"/>
    </row>
    <row r="60" spans="1:10" ht="26.25">
      <c r="A60" s="182" t="s">
        <v>162</v>
      </c>
      <c r="B60" s="137"/>
      <c r="C60" s="137" t="s">
        <v>335</v>
      </c>
      <c r="D60" s="192" t="s">
        <v>336</v>
      </c>
      <c r="E60" s="150" t="s">
        <v>337</v>
      </c>
      <c r="F60" s="137" t="s">
        <v>24</v>
      </c>
      <c r="G60" s="139" t="s">
        <v>24</v>
      </c>
      <c r="H60" s="137" t="s">
        <v>24</v>
      </c>
      <c r="I60" s="194">
        <v>30</v>
      </c>
      <c r="J60" s="185" t="s">
        <v>319</v>
      </c>
    </row>
    <row r="61" spans="1:10" ht="26.25">
      <c r="A61" s="182" t="s">
        <v>338</v>
      </c>
      <c r="B61" s="137"/>
      <c r="C61" s="137" t="s">
        <v>339</v>
      </c>
      <c r="D61" s="138">
        <v>42</v>
      </c>
      <c r="E61" s="150" t="s">
        <v>340</v>
      </c>
      <c r="F61" s="137" t="s">
        <v>24</v>
      </c>
      <c r="G61" s="139">
        <v>42</v>
      </c>
      <c r="H61" s="137" t="s">
        <v>24</v>
      </c>
      <c r="I61" s="141" t="s">
        <v>24</v>
      </c>
      <c r="J61" s="160"/>
    </row>
    <row r="62" spans="1:10" ht="12.75">
      <c r="A62" s="152" t="s">
        <v>165</v>
      </c>
      <c r="B62" s="329" t="s">
        <v>166</v>
      </c>
      <c r="C62" s="330"/>
      <c r="D62" s="138"/>
      <c r="E62" s="137"/>
      <c r="F62" s="137"/>
      <c r="G62" s="139"/>
      <c r="H62" s="137"/>
      <c r="I62" s="141"/>
      <c r="J62" s="160"/>
    </row>
    <row r="63" spans="1:10" ht="26.25">
      <c r="A63" s="182" t="s">
        <v>167</v>
      </c>
      <c r="B63" s="137"/>
      <c r="C63" s="137" t="s">
        <v>168</v>
      </c>
      <c r="D63" s="138">
        <v>60</v>
      </c>
      <c r="E63" s="137" t="s">
        <v>341</v>
      </c>
      <c r="F63" s="137" t="s">
        <v>24</v>
      </c>
      <c r="G63" s="139">
        <v>60</v>
      </c>
      <c r="H63" s="137" t="s">
        <v>24</v>
      </c>
      <c r="I63" s="141" t="s">
        <v>24</v>
      </c>
      <c r="J63" s="160"/>
    </row>
    <row r="64" spans="1:10" ht="12.75">
      <c r="A64" s="182" t="s">
        <v>171</v>
      </c>
      <c r="B64" s="137"/>
      <c r="C64" s="143" t="s">
        <v>342</v>
      </c>
      <c r="D64" s="138">
        <v>72</v>
      </c>
      <c r="E64" s="137" t="s">
        <v>343</v>
      </c>
      <c r="F64" s="137" t="s">
        <v>24</v>
      </c>
      <c r="G64" s="139">
        <v>72</v>
      </c>
      <c r="H64" s="137" t="s">
        <v>24</v>
      </c>
      <c r="I64" s="141" t="s">
        <v>24</v>
      </c>
      <c r="J64" s="160"/>
    </row>
    <row r="65" spans="1:10" ht="12.75">
      <c r="A65" s="182" t="s">
        <v>174</v>
      </c>
      <c r="B65" s="137"/>
      <c r="C65" s="143" t="s">
        <v>344</v>
      </c>
      <c r="D65" s="138">
        <v>72</v>
      </c>
      <c r="E65" s="137" t="s">
        <v>343</v>
      </c>
      <c r="F65" s="137" t="s">
        <v>24</v>
      </c>
      <c r="G65" s="139">
        <v>72</v>
      </c>
      <c r="H65" s="137" t="s">
        <v>24</v>
      </c>
      <c r="I65" s="141" t="s">
        <v>24</v>
      </c>
      <c r="J65" s="160"/>
    </row>
    <row r="66" spans="1:10" ht="12.75">
      <c r="A66" s="182" t="s">
        <v>177</v>
      </c>
      <c r="B66" s="137"/>
      <c r="C66" s="137" t="s">
        <v>175</v>
      </c>
      <c r="D66" s="138">
        <v>32</v>
      </c>
      <c r="E66" s="137" t="s">
        <v>345</v>
      </c>
      <c r="F66" s="137">
        <v>23</v>
      </c>
      <c r="G66" s="139">
        <v>32</v>
      </c>
      <c r="H66" s="137" t="s">
        <v>24</v>
      </c>
      <c r="I66" s="141" t="s">
        <v>24</v>
      </c>
      <c r="J66" s="160"/>
    </row>
    <row r="67" spans="1:10" ht="12.75">
      <c r="A67" s="182" t="s">
        <v>180</v>
      </c>
      <c r="B67" s="137"/>
      <c r="C67" s="137" t="s">
        <v>178</v>
      </c>
      <c r="D67" s="138">
        <v>32</v>
      </c>
      <c r="E67" s="137" t="s">
        <v>345</v>
      </c>
      <c r="F67" s="137">
        <v>32</v>
      </c>
      <c r="G67" s="139">
        <v>32</v>
      </c>
      <c r="H67" s="137" t="s">
        <v>24</v>
      </c>
      <c r="I67" s="141" t="s">
        <v>24</v>
      </c>
      <c r="J67" s="160"/>
    </row>
    <row r="68" spans="1:10" ht="12.75">
      <c r="A68" s="182" t="s">
        <v>182</v>
      </c>
      <c r="B68" s="137"/>
      <c r="C68" s="137" t="s">
        <v>181</v>
      </c>
      <c r="D68" s="138">
        <v>32</v>
      </c>
      <c r="E68" s="137" t="s">
        <v>345</v>
      </c>
      <c r="F68" s="137">
        <v>32</v>
      </c>
      <c r="G68" s="139">
        <v>32</v>
      </c>
      <c r="H68" s="137" t="s">
        <v>24</v>
      </c>
      <c r="I68" s="141" t="s">
        <v>24</v>
      </c>
      <c r="J68" s="160"/>
    </row>
    <row r="69" spans="1:10" ht="12.75">
      <c r="A69" s="182"/>
      <c r="B69" s="137"/>
      <c r="C69" s="137"/>
      <c r="D69" s="137"/>
      <c r="E69" s="137"/>
      <c r="F69" s="137"/>
      <c r="G69" s="139"/>
      <c r="H69" s="137"/>
      <c r="I69" s="141"/>
      <c r="J69" s="160"/>
    </row>
    <row r="70" spans="1:10" ht="12.75">
      <c r="A70" s="152" t="s">
        <v>188</v>
      </c>
      <c r="B70" s="138" t="s">
        <v>189</v>
      </c>
      <c r="C70" s="137"/>
      <c r="D70" s="137"/>
      <c r="E70" s="137"/>
      <c r="F70" s="137"/>
      <c r="G70" s="139"/>
      <c r="H70" s="137"/>
      <c r="I70" s="141"/>
      <c r="J70" s="160"/>
    </row>
    <row r="71" spans="1:10" ht="12.75">
      <c r="A71" s="195" t="s">
        <v>191</v>
      </c>
      <c r="B71" s="138"/>
      <c r="C71" s="137" t="s">
        <v>346</v>
      </c>
      <c r="D71" s="138">
        <v>12</v>
      </c>
      <c r="E71" s="137" t="s">
        <v>24</v>
      </c>
      <c r="F71" s="137">
        <v>5</v>
      </c>
      <c r="G71" s="139">
        <v>5</v>
      </c>
      <c r="H71" s="137" t="s">
        <v>24</v>
      </c>
      <c r="I71" s="196">
        <v>12</v>
      </c>
      <c r="J71" s="197" t="s">
        <v>347</v>
      </c>
    </row>
    <row r="72" spans="1:10" ht="12.75">
      <c r="A72" s="195" t="s">
        <v>193</v>
      </c>
      <c r="B72" s="137"/>
      <c r="C72" s="137" t="s">
        <v>348</v>
      </c>
      <c r="D72" s="138">
        <v>5</v>
      </c>
      <c r="E72" s="137" t="s">
        <v>24</v>
      </c>
      <c r="F72" s="137">
        <v>5</v>
      </c>
      <c r="G72" s="139">
        <v>5</v>
      </c>
      <c r="H72" s="137" t="s">
        <v>24</v>
      </c>
      <c r="I72" s="141" t="s">
        <v>24</v>
      </c>
      <c r="J72" s="160"/>
    </row>
    <row r="73" spans="1:10" ht="12.75">
      <c r="A73" s="195" t="s">
        <v>195</v>
      </c>
      <c r="B73" s="137"/>
      <c r="C73" s="137" t="s">
        <v>349</v>
      </c>
      <c r="D73" s="138">
        <v>5</v>
      </c>
      <c r="E73" s="137" t="s">
        <v>24</v>
      </c>
      <c r="F73" s="137">
        <v>5</v>
      </c>
      <c r="G73" s="139">
        <v>5</v>
      </c>
      <c r="H73" s="137" t="s">
        <v>24</v>
      </c>
      <c r="I73" s="141" t="s">
        <v>24</v>
      </c>
      <c r="J73" s="160"/>
    </row>
    <row r="74" spans="1:10" ht="12.75">
      <c r="A74" s="195"/>
      <c r="B74" s="137"/>
      <c r="C74" s="137"/>
      <c r="D74" s="137"/>
      <c r="E74" s="137"/>
      <c r="F74" s="137"/>
      <c r="G74" s="137"/>
      <c r="H74" s="137"/>
      <c r="I74" s="141"/>
      <c r="J74" s="160"/>
    </row>
    <row r="75" spans="1:10" ht="12.75">
      <c r="A75" s="152" t="s">
        <v>200</v>
      </c>
      <c r="B75" s="138" t="s">
        <v>350</v>
      </c>
      <c r="C75" s="137" t="s">
        <v>351</v>
      </c>
      <c r="D75" s="138">
        <v>17</v>
      </c>
      <c r="E75" s="137" t="s">
        <v>24</v>
      </c>
      <c r="F75" s="137">
        <v>17.4</v>
      </c>
      <c r="G75" s="137" t="s">
        <v>24</v>
      </c>
      <c r="H75" s="137" t="s">
        <v>24</v>
      </c>
      <c r="I75" s="196">
        <v>17</v>
      </c>
      <c r="J75" s="160" t="s">
        <v>352</v>
      </c>
    </row>
    <row r="76" spans="1:10" ht="12.75">
      <c r="A76" s="195"/>
      <c r="B76" s="137"/>
      <c r="C76" s="198"/>
      <c r="D76" s="137"/>
      <c r="E76" s="137"/>
      <c r="F76" s="137"/>
      <c r="G76" s="137"/>
      <c r="H76" s="137"/>
      <c r="I76" s="141"/>
      <c r="J76" s="160"/>
    </row>
    <row r="77" spans="1:10" ht="12.75">
      <c r="A77" s="152" t="s">
        <v>210</v>
      </c>
      <c r="B77" s="138" t="s">
        <v>353</v>
      </c>
      <c r="C77" s="137" t="s">
        <v>351</v>
      </c>
      <c r="D77" s="138">
        <v>14</v>
      </c>
      <c r="E77" s="137" t="s">
        <v>24</v>
      </c>
      <c r="F77" s="139">
        <v>14</v>
      </c>
      <c r="G77" s="137" t="s">
        <v>24</v>
      </c>
      <c r="H77" s="137" t="s">
        <v>24</v>
      </c>
      <c r="I77" s="141" t="s">
        <v>24</v>
      </c>
      <c r="J77" s="160"/>
    </row>
    <row r="78" spans="1:10" ht="12.75">
      <c r="A78" s="199"/>
      <c r="B78" s="137"/>
      <c r="C78" s="137"/>
      <c r="D78" s="137"/>
      <c r="E78" s="137"/>
      <c r="F78" s="137"/>
      <c r="G78" s="137"/>
      <c r="H78" s="137"/>
      <c r="I78" s="141"/>
      <c r="J78" s="160"/>
    </row>
    <row r="79" spans="1:11" s="88" customFormat="1" ht="13.5" thickBot="1">
      <c r="A79" s="200" t="s">
        <v>213</v>
      </c>
      <c r="B79" s="201" t="s">
        <v>211</v>
      </c>
      <c r="C79" s="202" t="s">
        <v>212</v>
      </c>
      <c r="D79" s="201">
        <v>40</v>
      </c>
      <c r="E79" s="202" t="s">
        <v>24</v>
      </c>
      <c r="F79" s="202" t="s">
        <v>24</v>
      </c>
      <c r="G79" s="202" t="s">
        <v>24</v>
      </c>
      <c r="H79" s="202" t="s">
        <v>24</v>
      </c>
      <c r="I79" s="203" t="s">
        <v>354</v>
      </c>
      <c r="J79" s="319" t="s">
        <v>355</v>
      </c>
      <c r="K79" s="320"/>
    </row>
    <row r="80" spans="1:10" ht="39">
      <c r="A80" s="113" t="s">
        <v>0</v>
      </c>
      <c r="B80" s="114" t="s">
        <v>1</v>
      </c>
      <c r="C80" s="115" t="s">
        <v>281</v>
      </c>
      <c r="D80" s="115" t="s">
        <v>282</v>
      </c>
      <c r="E80" s="115" t="s">
        <v>283</v>
      </c>
      <c r="F80" s="115" t="s">
        <v>284</v>
      </c>
      <c r="G80" s="115" t="s">
        <v>285</v>
      </c>
      <c r="H80" s="115" t="s">
        <v>286</v>
      </c>
      <c r="I80" s="117" t="s">
        <v>13</v>
      </c>
      <c r="J80" s="118" t="s">
        <v>287</v>
      </c>
    </row>
    <row r="81" spans="1:10" ht="23.25" customHeight="1" thickBot="1">
      <c r="A81" s="177"/>
      <c r="B81" s="178"/>
      <c r="C81" s="179" t="s">
        <v>288</v>
      </c>
      <c r="D81" s="204" t="s">
        <v>378</v>
      </c>
      <c r="E81" s="204" t="s">
        <v>379</v>
      </c>
      <c r="F81" s="204" t="s">
        <v>379</v>
      </c>
      <c r="G81" s="204" t="s">
        <v>379</v>
      </c>
      <c r="H81" s="204" t="s">
        <v>379</v>
      </c>
      <c r="I81" s="205" t="s">
        <v>379</v>
      </c>
      <c r="J81" s="185" t="s">
        <v>379</v>
      </c>
    </row>
    <row r="82" spans="1:10" ht="39">
      <c r="A82" s="190" t="s">
        <v>224</v>
      </c>
      <c r="B82" s="206" t="s">
        <v>356</v>
      </c>
      <c r="C82" s="167"/>
      <c r="D82" s="167"/>
      <c r="E82" s="167"/>
      <c r="F82" s="167"/>
      <c r="G82" s="167"/>
      <c r="H82" s="167"/>
      <c r="I82" s="170"/>
      <c r="J82" s="160"/>
    </row>
    <row r="83" spans="1:10" ht="26.25">
      <c r="A83" s="182" t="s">
        <v>227</v>
      </c>
      <c r="B83" s="137" t="s">
        <v>228</v>
      </c>
      <c r="C83" s="207" t="s">
        <v>357</v>
      </c>
      <c r="D83" s="208">
        <v>5</v>
      </c>
      <c r="E83" s="139" t="s">
        <v>24</v>
      </c>
      <c r="F83" s="139" t="s">
        <v>24</v>
      </c>
      <c r="G83" s="207">
        <v>3</v>
      </c>
      <c r="H83" s="207">
        <v>5</v>
      </c>
      <c r="I83" s="194" t="s">
        <v>24</v>
      </c>
      <c r="J83" s="160"/>
    </row>
    <row r="84" spans="1:11" ht="27">
      <c r="A84" s="182" t="s">
        <v>232</v>
      </c>
      <c r="C84" s="137" t="s">
        <v>358</v>
      </c>
      <c r="D84" s="138">
        <v>1</v>
      </c>
      <c r="E84" s="139" t="s">
        <v>24</v>
      </c>
      <c r="F84" s="139" t="s">
        <v>24</v>
      </c>
      <c r="G84" s="139">
        <v>1</v>
      </c>
      <c r="H84" s="139">
        <v>1</v>
      </c>
      <c r="I84" s="196" t="s">
        <v>24</v>
      </c>
      <c r="J84" s="317" t="s">
        <v>359</v>
      </c>
      <c r="K84" s="318"/>
    </row>
    <row r="85" spans="1:11" ht="27">
      <c r="A85" s="182" t="s">
        <v>235</v>
      </c>
      <c r="B85" s="137"/>
      <c r="C85" s="137" t="s">
        <v>360</v>
      </c>
      <c r="D85" s="138">
        <v>0.7</v>
      </c>
      <c r="E85" s="139" t="s">
        <v>24</v>
      </c>
      <c r="F85" s="139" t="s">
        <v>24</v>
      </c>
      <c r="G85" s="139" t="s">
        <v>24</v>
      </c>
      <c r="H85" s="139" t="s">
        <v>24</v>
      </c>
      <c r="I85" s="196">
        <v>0.7</v>
      </c>
      <c r="J85" s="317" t="s">
        <v>361</v>
      </c>
      <c r="K85" s="318"/>
    </row>
    <row r="86" spans="1:10" ht="26.25">
      <c r="A86" s="182" t="s">
        <v>238</v>
      </c>
      <c r="B86" s="137" t="s">
        <v>257</v>
      </c>
      <c r="C86" s="137" t="s">
        <v>362</v>
      </c>
      <c r="D86" s="138">
        <v>6.8</v>
      </c>
      <c r="E86" s="139" t="s">
        <v>24</v>
      </c>
      <c r="F86" s="139">
        <v>6.8</v>
      </c>
      <c r="G86" s="207">
        <v>5</v>
      </c>
      <c r="H86" s="139" t="s">
        <v>24</v>
      </c>
      <c r="I86" s="141" t="s">
        <v>24</v>
      </c>
      <c r="J86" s="160"/>
    </row>
    <row r="87" spans="1:10" ht="26.25">
      <c r="A87" s="182" t="s">
        <v>241</v>
      </c>
      <c r="B87" s="137"/>
      <c r="C87" s="137" t="s">
        <v>363</v>
      </c>
      <c r="D87" s="138">
        <v>1.4</v>
      </c>
      <c r="E87" s="139" t="s">
        <v>24</v>
      </c>
      <c r="F87" s="139" t="s">
        <v>24</v>
      </c>
      <c r="G87" s="137">
        <v>1</v>
      </c>
      <c r="H87" s="139" t="s">
        <v>24</v>
      </c>
      <c r="I87" s="141">
        <v>1.4</v>
      </c>
      <c r="J87" s="160" t="s">
        <v>364</v>
      </c>
    </row>
    <row r="88" spans="1:10" ht="26.25">
      <c r="A88" s="182" t="s">
        <v>244</v>
      </c>
      <c r="B88" s="137"/>
      <c r="C88" s="137" t="s">
        <v>360</v>
      </c>
      <c r="D88" s="138">
        <v>1</v>
      </c>
      <c r="E88" s="139" t="s">
        <v>24</v>
      </c>
      <c r="F88" s="139" t="s">
        <v>24</v>
      </c>
      <c r="G88" s="139" t="s">
        <v>24</v>
      </c>
      <c r="H88" s="139" t="s">
        <v>24</v>
      </c>
      <c r="I88" s="141">
        <v>1</v>
      </c>
      <c r="J88" s="160" t="s">
        <v>365</v>
      </c>
    </row>
    <row r="89" spans="1:10" ht="12.75">
      <c r="A89" s="182" t="s">
        <v>247</v>
      </c>
      <c r="B89" s="137" t="s">
        <v>265</v>
      </c>
      <c r="C89" s="137"/>
      <c r="D89" s="139" t="s">
        <v>24</v>
      </c>
      <c r="E89" s="139" t="s">
        <v>24</v>
      </c>
      <c r="F89" s="139" t="s">
        <v>24</v>
      </c>
      <c r="G89" s="139" t="s">
        <v>24</v>
      </c>
      <c r="H89" s="139" t="s">
        <v>24</v>
      </c>
      <c r="I89" s="141" t="s">
        <v>24</v>
      </c>
      <c r="J89" s="160"/>
    </row>
    <row r="90" spans="1:10" ht="26.25">
      <c r="A90" s="190" t="s">
        <v>266</v>
      </c>
      <c r="B90" s="206" t="s">
        <v>366</v>
      </c>
      <c r="C90" s="167"/>
      <c r="D90" s="137"/>
      <c r="E90" s="137"/>
      <c r="F90" s="139"/>
      <c r="G90" s="137"/>
      <c r="H90" s="137"/>
      <c r="I90" s="141"/>
      <c r="J90" s="160"/>
    </row>
    <row r="91" spans="1:10" ht="26.25">
      <c r="A91" s="182" t="s">
        <v>268</v>
      </c>
      <c r="B91" s="138"/>
      <c r="C91" s="137" t="s">
        <v>367</v>
      </c>
      <c r="D91" s="138">
        <v>3.3</v>
      </c>
      <c r="E91" s="137" t="s">
        <v>24</v>
      </c>
      <c r="F91" s="139">
        <v>3.3</v>
      </c>
      <c r="G91" s="137">
        <v>3</v>
      </c>
      <c r="H91" s="137">
        <v>2</v>
      </c>
      <c r="I91" s="141" t="s">
        <v>24</v>
      </c>
      <c r="J91" s="160"/>
    </row>
    <row r="92" spans="1:10" ht="26.25">
      <c r="A92" s="182" t="s">
        <v>270</v>
      </c>
      <c r="B92" s="137"/>
      <c r="C92" s="137" t="s">
        <v>368</v>
      </c>
      <c r="D92" s="138">
        <v>5.3</v>
      </c>
      <c r="E92" s="137" t="s">
        <v>24</v>
      </c>
      <c r="F92" s="139">
        <v>5.3</v>
      </c>
      <c r="G92" s="137">
        <v>3</v>
      </c>
      <c r="H92" s="137" t="s">
        <v>24</v>
      </c>
      <c r="I92" s="141" t="s">
        <v>24</v>
      </c>
      <c r="J92" s="160"/>
    </row>
    <row r="93" spans="1:10" ht="12.75">
      <c r="A93" s="209"/>
      <c r="B93" s="137"/>
      <c r="C93" s="137" t="s">
        <v>369</v>
      </c>
      <c r="D93" s="138">
        <v>8</v>
      </c>
      <c r="E93" s="137" t="s">
        <v>24</v>
      </c>
      <c r="F93" s="139">
        <v>8</v>
      </c>
      <c r="G93" s="137">
        <v>3</v>
      </c>
      <c r="H93" s="137" t="s">
        <v>24</v>
      </c>
      <c r="I93" s="141" t="s">
        <v>24</v>
      </c>
      <c r="J93" s="160"/>
    </row>
    <row r="94" spans="1:10" ht="12.75">
      <c r="A94" s="209"/>
      <c r="B94" s="137"/>
      <c r="C94" s="137"/>
      <c r="D94" s="137"/>
      <c r="E94" s="137"/>
      <c r="F94" s="137"/>
      <c r="G94" s="137"/>
      <c r="H94" s="137"/>
      <c r="I94" s="141"/>
      <c r="J94" s="160"/>
    </row>
    <row r="95" spans="1:10" ht="12.75">
      <c r="A95" s="210" t="s">
        <v>370</v>
      </c>
      <c r="B95" s="138" t="s">
        <v>371</v>
      </c>
      <c r="C95" s="137" t="s">
        <v>17</v>
      </c>
      <c r="D95" s="138">
        <v>2.7</v>
      </c>
      <c r="E95" s="137" t="s">
        <v>24</v>
      </c>
      <c r="F95" s="137" t="s">
        <v>24</v>
      </c>
      <c r="G95" s="137" t="s">
        <v>24</v>
      </c>
      <c r="H95" s="139">
        <v>2.7</v>
      </c>
      <c r="I95" s="141" t="s">
        <v>24</v>
      </c>
      <c r="J95" s="211"/>
    </row>
    <row r="96" spans="1:10" ht="12.75">
      <c r="A96" s="209"/>
      <c r="B96" s="137"/>
      <c r="C96" s="137"/>
      <c r="D96" s="137"/>
      <c r="E96" s="137"/>
      <c r="F96" s="137"/>
      <c r="G96" s="137"/>
      <c r="H96" s="137"/>
      <c r="I96" s="141"/>
      <c r="J96" s="160"/>
    </row>
    <row r="97" spans="1:10" ht="12.75">
      <c r="A97" s="210" t="s">
        <v>372</v>
      </c>
      <c r="B97" s="138" t="s">
        <v>373</v>
      </c>
      <c r="C97" s="137"/>
      <c r="D97" s="137"/>
      <c r="E97" s="137"/>
      <c r="F97" s="137"/>
      <c r="G97" s="137"/>
      <c r="H97" s="137"/>
      <c r="I97" s="141"/>
      <c r="J97" s="160"/>
    </row>
    <row r="98" spans="1:10" ht="12.75">
      <c r="A98" s="195" t="s">
        <v>374</v>
      </c>
      <c r="B98" s="137"/>
      <c r="C98" s="137" t="s">
        <v>375</v>
      </c>
      <c r="D98" s="138">
        <v>6</v>
      </c>
      <c r="E98" s="137" t="s">
        <v>24</v>
      </c>
      <c r="F98" s="137" t="s">
        <v>24</v>
      </c>
      <c r="G98" s="139">
        <v>6</v>
      </c>
      <c r="H98" s="207">
        <v>6</v>
      </c>
      <c r="I98" s="141" t="s">
        <v>24</v>
      </c>
      <c r="J98" s="160"/>
    </row>
    <row r="99" spans="1:10" ht="13.5" thickBot="1">
      <c r="A99" s="212" t="s">
        <v>376</v>
      </c>
      <c r="B99" s="156"/>
      <c r="C99" s="156" t="s">
        <v>377</v>
      </c>
      <c r="D99" s="157">
        <v>3</v>
      </c>
      <c r="E99" s="156" t="s">
        <v>24</v>
      </c>
      <c r="F99" s="156" t="s">
        <v>24</v>
      </c>
      <c r="G99" s="158">
        <v>3</v>
      </c>
      <c r="H99" s="213">
        <v>3</v>
      </c>
      <c r="I99" s="159" t="s">
        <v>24</v>
      </c>
      <c r="J99" s="214"/>
    </row>
    <row r="100" ht="12.75">
      <c r="C100" s="216"/>
    </row>
  </sheetData>
  <mergeCells count="8">
    <mergeCell ref="J84:K84"/>
    <mergeCell ref="J85:K85"/>
    <mergeCell ref="J79:K79"/>
    <mergeCell ref="B37:C37"/>
    <mergeCell ref="B45:C45"/>
    <mergeCell ref="J49:K49"/>
    <mergeCell ref="B55:C55"/>
    <mergeCell ref="B62:C62"/>
  </mergeCells>
  <printOptions/>
  <pageMargins left="0.75" right="0.75" top="1" bottom="1" header="0.4921259845" footer="0.4921259845"/>
  <pageSetup horizontalDpi="600" verticalDpi="600" orientation="landscape" paperSize="9" r:id="rId1"/>
  <rowBreaks count="2" manualBreakCount="2">
    <brk id="18" max="255" man="1"/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K35" sqref="K35"/>
    </sheetView>
  </sheetViews>
  <sheetFormatPr defaultColWidth="11.421875" defaultRowHeight="12.75"/>
  <cols>
    <col min="1" max="1" width="6.7109375" style="0" customWidth="1"/>
    <col min="2" max="2" width="15.28125" style="0" customWidth="1"/>
    <col min="3" max="3" width="18.7109375" style="0" customWidth="1"/>
    <col min="4" max="5" width="12.28125" style="110" customWidth="1"/>
    <col min="6" max="6" width="12.7109375" style="110" customWidth="1"/>
    <col min="7" max="7" width="11.7109375" style="110" customWidth="1"/>
    <col min="8" max="8" width="10.57421875" style="110" customWidth="1"/>
    <col min="9" max="9" width="12.7109375" style="0" customWidth="1"/>
  </cols>
  <sheetData>
    <row r="1" spans="1:9" ht="42.75" customHeight="1">
      <c r="A1" s="113" t="s">
        <v>0</v>
      </c>
      <c r="B1" s="114" t="s">
        <v>1</v>
      </c>
      <c r="C1" s="115" t="s">
        <v>380</v>
      </c>
      <c r="D1" s="115" t="s">
        <v>282</v>
      </c>
      <c r="E1" s="115" t="s">
        <v>283</v>
      </c>
      <c r="F1" s="115" t="s">
        <v>381</v>
      </c>
      <c r="G1" s="115" t="s">
        <v>382</v>
      </c>
      <c r="H1" s="217" t="s">
        <v>383</v>
      </c>
      <c r="I1" s="218" t="s">
        <v>13</v>
      </c>
    </row>
    <row r="2" spans="1:9" ht="18.75" customHeight="1" thickBot="1">
      <c r="A2" s="219"/>
      <c r="B2" s="220"/>
      <c r="C2" s="179" t="s">
        <v>384</v>
      </c>
      <c r="D2" s="180" t="s">
        <v>416</v>
      </c>
      <c r="E2" s="180" t="s">
        <v>416</v>
      </c>
      <c r="F2" s="180" t="s">
        <v>416</v>
      </c>
      <c r="G2" s="180" t="s">
        <v>416</v>
      </c>
      <c r="H2" s="221" t="s">
        <v>385</v>
      </c>
      <c r="I2" s="222" t="s">
        <v>386</v>
      </c>
    </row>
    <row r="3" spans="1:9" ht="12.75">
      <c r="A3" s="223"/>
      <c r="B3" s="127"/>
      <c r="C3" s="116"/>
      <c r="D3" s="128"/>
      <c r="E3" s="128"/>
      <c r="F3" s="128"/>
      <c r="G3" s="128"/>
      <c r="H3" s="128"/>
      <c r="I3" s="224"/>
    </row>
    <row r="4" spans="1:9" ht="12.75">
      <c r="A4" s="225" t="s">
        <v>16</v>
      </c>
      <c r="B4" s="226" t="s">
        <v>17</v>
      </c>
      <c r="C4" s="227"/>
      <c r="D4" s="228"/>
      <c r="E4" s="228"/>
      <c r="F4" s="228"/>
      <c r="G4" s="228"/>
      <c r="H4" s="229"/>
      <c r="I4" s="230"/>
    </row>
    <row r="5" spans="1:9" ht="12.75">
      <c r="A5" s="231" t="s">
        <v>19</v>
      </c>
      <c r="B5" s="132" t="s">
        <v>20</v>
      </c>
      <c r="C5" s="132"/>
      <c r="D5" s="50"/>
      <c r="E5" s="50"/>
      <c r="F5" s="50"/>
      <c r="G5" s="133"/>
      <c r="H5" s="232"/>
      <c r="I5" s="233"/>
    </row>
    <row r="6" spans="1:10" ht="26.25">
      <c r="A6" s="234" t="s">
        <v>22</v>
      </c>
      <c r="B6" s="132"/>
      <c r="C6" s="235" t="s">
        <v>387</v>
      </c>
      <c r="D6" s="236">
        <v>58</v>
      </c>
      <c r="E6" s="50" t="s">
        <v>388</v>
      </c>
      <c r="F6" s="50" t="s">
        <v>24</v>
      </c>
      <c r="G6" s="237">
        <v>58</v>
      </c>
      <c r="H6" s="238">
        <v>0.76</v>
      </c>
      <c r="I6" s="239">
        <v>0.33</v>
      </c>
      <c r="J6" s="240" t="s">
        <v>29</v>
      </c>
    </row>
    <row r="7" spans="1:10" ht="21">
      <c r="A7" s="234" t="s">
        <v>25</v>
      </c>
      <c r="B7" s="132"/>
      <c r="C7" s="132" t="s">
        <v>389</v>
      </c>
      <c r="D7" s="236">
        <v>58</v>
      </c>
      <c r="E7" s="50" t="s">
        <v>390</v>
      </c>
      <c r="F7" s="50" t="s">
        <v>24</v>
      </c>
      <c r="G7" s="237">
        <v>58</v>
      </c>
      <c r="H7" s="238">
        <v>0.76</v>
      </c>
      <c r="I7" s="239">
        <v>0.22</v>
      </c>
      <c r="J7" s="240" t="s">
        <v>391</v>
      </c>
    </row>
    <row r="8" spans="1:9" ht="12.75">
      <c r="A8" s="234"/>
      <c r="B8" s="132"/>
      <c r="C8" s="132"/>
      <c r="D8" s="50"/>
      <c r="E8" s="50"/>
      <c r="F8" s="50"/>
      <c r="G8" s="237"/>
      <c r="H8" s="238"/>
      <c r="I8" s="239"/>
    </row>
    <row r="9" spans="1:9" ht="12.75">
      <c r="A9" s="231" t="s">
        <v>44</v>
      </c>
      <c r="B9" s="132" t="s">
        <v>392</v>
      </c>
      <c r="C9" s="132"/>
      <c r="D9" s="50"/>
      <c r="E9" s="50"/>
      <c r="F9" s="50"/>
      <c r="G9" s="237"/>
      <c r="H9" s="238"/>
      <c r="I9" s="233"/>
    </row>
    <row r="10" spans="1:9" ht="12.75">
      <c r="A10" s="234" t="s">
        <v>47</v>
      </c>
      <c r="B10" s="132"/>
      <c r="C10" s="132" t="s">
        <v>393</v>
      </c>
      <c r="D10" s="236">
        <v>47.3</v>
      </c>
      <c r="E10" s="50" t="s">
        <v>394</v>
      </c>
      <c r="F10" s="50" t="s">
        <v>24</v>
      </c>
      <c r="G10" s="237">
        <v>47.3</v>
      </c>
      <c r="H10" s="238">
        <v>0.36</v>
      </c>
      <c r="I10" s="239" t="s">
        <v>24</v>
      </c>
    </row>
    <row r="11" spans="1:9" ht="12.75">
      <c r="A11" s="234" t="s">
        <v>49</v>
      </c>
      <c r="B11" s="132"/>
      <c r="C11" s="132" t="s">
        <v>389</v>
      </c>
      <c r="D11" s="236">
        <v>47.3</v>
      </c>
      <c r="E11" s="50" t="s">
        <v>395</v>
      </c>
      <c r="F11" s="50" t="s">
        <v>24</v>
      </c>
      <c r="G11" s="237">
        <v>47.3</v>
      </c>
      <c r="H11" s="238">
        <v>0.36</v>
      </c>
      <c r="I11" s="239" t="s">
        <v>24</v>
      </c>
    </row>
    <row r="12" spans="1:9" ht="12.75">
      <c r="A12" s="234"/>
      <c r="B12" s="132"/>
      <c r="C12" s="132"/>
      <c r="D12" s="50"/>
      <c r="E12" s="50"/>
      <c r="F12" s="50"/>
      <c r="G12" s="237"/>
      <c r="H12" s="238"/>
      <c r="I12" s="233"/>
    </row>
    <row r="13" spans="1:9" ht="12.75">
      <c r="A13" s="231" t="s">
        <v>60</v>
      </c>
      <c r="B13" s="132" t="s">
        <v>73</v>
      </c>
      <c r="C13" s="132"/>
      <c r="D13" s="50"/>
      <c r="E13" s="50"/>
      <c r="F13" s="50"/>
      <c r="G13" s="237"/>
      <c r="H13" s="238"/>
      <c r="I13" s="233"/>
    </row>
    <row r="14" spans="1:9" ht="12.75">
      <c r="A14" s="234" t="s">
        <v>62</v>
      </c>
      <c r="B14" s="132"/>
      <c r="C14" s="132" t="s">
        <v>393</v>
      </c>
      <c r="D14" s="236">
        <v>30.4</v>
      </c>
      <c r="E14" s="50" t="s">
        <v>396</v>
      </c>
      <c r="F14" s="50" t="s">
        <v>24</v>
      </c>
      <c r="G14" s="237">
        <v>30.4</v>
      </c>
      <c r="H14" s="238">
        <v>0.14</v>
      </c>
      <c r="I14" s="239" t="s">
        <v>24</v>
      </c>
    </row>
    <row r="15" spans="1:9" ht="12.75">
      <c r="A15" s="234" t="s">
        <v>64</v>
      </c>
      <c r="B15" s="132"/>
      <c r="C15" s="132" t="s">
        <v>389</v>
      </c>
      <c r="D15" s="236">
        <v>41.8</v>
      </c>
      <c r="E15" s="50" t="s">
        <v>397</v>
      </c>
      <c r="F15" s="50" t="s">
        <v>24</v>
      </c>
      <c r="G15" s="237">
        <v>41.8</v>
      </c>
      <c r="H15" s="238">
        <v>0.11</v>
      </c>
      <c r="I15" s="239" t="s">
        <v>24</v>
      </c>
    </row>
    <row r="16" spans="1:9" ht="12.75">
      <c r="A16" s="234"/>
      <c r="B16" s="132"/>
      <c r="C16" s="132"/>
      <c r="D16" s="50"/>
      <c r="E16" s="50"/>
      <c r="F16" s="50"/>
      <c r="G16" s="50"/>
      <c r="H16" s="238"/>
      <c r="I16" s="233"/>
    </row>
    <row r="17" spans="1:9" ht="12.75">
      <c r="A17" s="231" t="s">
        <v>85</v>
      </c>
      <c r="B17" s="241" t="s">
        <v>86</v>
      </c>
      <c r="C17" s="132"/>
      <c r="D17" s="50"/>
      <c r="E17" s="50"/>
      <c r="F17" s="50"/>
      <c r="G17" s="50"/>
      <c r="H17" s="238"/>
      <c r="I17" s="233"/>
    </row>
    <row r="18" spans="1:9" ht="12.75">
      <c r="A18" s="231" t="s">
        <v>87</v>
      </c>
      <c r="B18" s="132" t="s">
        <v>88</v>
      </c>
      <c r="C18" s="132"/>
      <c r="D18" s="236" t="s">
        <v>386</v>
      </c>
      <c r="E18" s="50"/>
      <c r="F18" s="50"/>
      <c r="G18" s="50"/>
      <c r="H18" s="238"/>
      <c r="I18" s="233"/>
    </row>
    <row r="19" spans="1:9" ht="12.75">
      <c r="A19" s="234" t="s">
        <v>90</v>
      </c>
      <c r="B19" s="132"/>
      <c r="C19" s="132" t="s">
        <v>393</v>
      </c>
      <c r="D19" s="236">
        <v>0.26</v>
      </c>
      <c r="E19" s="50" t="s">
        <v>398</v>
      </c>
      <c r="F19" s="50" t="s">
        <v>24</v>
      </c>
      <c r="G19" s="50" t="s">
        <v>24</v>
      </c>
      <c r="H19" s="238">
        <v>0.26</v>
      </c>
      <c r="I19" s="239" t="s">
        <v>24</v>
      </c>
    </row>
    <row r="20" spans="1:9" ht="12.75">
      <c r="A20" s="234" t="s">
        <v>96</v>
      </c>
      <c r="B20" s="132"/>
      <c r="C20" s="132" t="s">
        <v>389</v>
      </c>
      <c r="D20" s="312" t="s">
        <v>517</v>
      </c>
      <c r="E20" s="242" t="s">
        <v>399</v>
      </c>
      <c r="F20" s="50" t="s">
        <v>24</v>
      </c>
      <c r="G20" s="50" t="s">
        <v>24</v>
      </c>
      <c r="H20" s="238">
        <v>0.36</v>
      </c>
      <c r="I20" s="239" t="s">
        <v>24</v>
      </c>
    </row>
    <row r="21" spans="1:9" ht="12.75">
      <c r="A21" s="234"/>
      <c r="B21" s="132"/>
      <c r="C21" s="132"/>
      <c r="D21" s="242"/>
      <c r="E21" s="242"/>
      <c r="F21" s="50"/>
      <c r="G21" s="50"/>
      <c r="H21" s="243"/>
      <c r="I21" s="233"/>
    </row>
    <row r="22" spans="1:9" ht="12.75">
      <c r="A22" s="231" t="s">
        <v>119</v>
      </c>
      <c r="B22" s="132" t="s">
        <v>128</v>
      </c>
      <c r="C22" s="132"/>
      <c r="D22" s="242"/>
      <c r="E22" s="242"/>
      <c r="F22" s="50"/>
      <c r="G22" s="50"/>
      <c r="H22" s="243"/>
      <c r="I22" s="233"/>
    </row>
    <row r="23" spans="1:9" ht="12.75">
      <c r="A23" s="234" t="s">
        <v>121</v>
      </c>
      <c r="B23" s="132"/>
      <c r="C23" s="132" t="s">
        <v>393</v>
      </c>
      <c r="D23" s="236">
        <v>0.36</v>
      </c>
      <c r="E23" s="50" t="s">
        <v>400</v>
      </c>
      <c r="F23" s="50" t="s">
        <v>24</v>
      </c>
      <c r="G23" s="50" t="s">
        <v>24</v>
      </c>
      <c r="H23" s="243">
        <v>0.36</v>
      </c>
      <c r="I23" s="239" t="s">
        <v>24</v>
      </c>
    </row>
    <row r="24" spans="1:9" ht="12.75">
      <c r="A24" s="234" t="s">
        <v>127</v>
      </c>
      <c r="B24" s="132"/>
      <c r="C24" s="132" t="s">
        <v>389</v>
      </c>
      <c r="D24" s="236">
        <v>0.84</v>
      </c>
      <c r="E24" s="50" t="s">
        <v>401</v>
      </c>
      <c r="F24" s="50" t="s">
        <v>24</v>
      </c>
      <c r="G24" s="50" t="s">
        <v>24</v>
      </c>
      <c r="H24" s="243">
        <v>0.84</v>
      </c>
      <c r="I24" s="239" t="s">
        <v>24</v>
      </c>
    </row>
    <row r="25" spans="1:9" ht="12.75">
      <c r="A25" s="234"/>
      <c r="B25" s="132"/>
      <c r="C25" s="132"/>
      <c r="D25" s="50"/>
      <c r="E25" s="50"/>
      <c r="F25" s="50"/>
      <c r="G25" s="50"/>
      <c r="H25" s="243"/>
      <c r="I25" s="233"/>
    </row>
    <row r="26" spans="1:9" ht="12.75">
      <c r="A26" s="231" t="s">
        <v>143</v>
      </c>
      <c r="B26" s="132" t="s">
        <v>402</v>
      </c>
      <c r="C26" s="132"/>
      <c r="D26" s="313">
        <v>0.08</v>
      </c>
      <c r="E26" s="242" t="s">
        <v>403</v>
      </c>
      <c r="F26" s="50" t="s">
        <v>24</v>
      </c>
      <c r="G26" s="50" t="s">
        <v>24</v>
      </c>
      <c r="H26" s="243">
        <v>0.08</v>
      </c>
      <c r="I26" s="239" t="s">
        <v>24</v>
      </c>
    </row>
    <row r="27" spans="1:9" ht="13.5" thickBot="1">
      <c r="A27" s="244"/>
      <c r="B27" s="245"/>
      <c r="C27" s="245"/>
      <c r="D27" s="164"/>
      <c r="E27" s="164"/>
      <c r="F27" s="164"/>
      <c r="G27" s="164"/>
      <c r="H27" s="246"/>
      <c r="I27" s="247"/>
    </row>
    <row r="28" spans="1:9" ht="43.5" customHeight="1">
      <c r="A28" s="113" t="s">
        <v>0</v>
      </c>
      <c r="B28" s="114" t="s">
        <v>1</v>
      </c>
      <c r="C28" s="115" t="s">
        <v>380</v>
      </c>
      <c r="D28" s="115" t="s">
        <v>282</v>
      </c>
      <c r="E28" s="115" t="s">
        <v>283</v>
      </c>
      <c r="F28" s="115" t="s">
        <v>381</v>
      </c>
      <c r="G28" s="115" t="s">
        <v>382</v>
      </c>
      <c r="H28" s="217" t="s">
        <v>383</v>
      </c>
      <c r="I28" s="218" t="s">
        <v>13</v>
      </c>
    </row>
    <row r="29" spans="1:9" ht="18.75" customHeight="1" thickBot="1">
      <c r="A29" s="219"/>
      <c r="B29" s="220"/>
      <c r="C29" s="179" t="s">
        <v>384</v>
      </c>
      <c r="D29" s="180" t="s">
        <v>416</v>
      </c>
      <c r="E29" s="180" t="s">
        <v>416</v>
      </c>
      <c r="F29" s="180" t="s">
        <v>416</v>
      </c>
      <c r="G29" s="180" t="s">
        <v>416</v>
      </c>
      <c r="H29" s="221" t="s">
        <v>385</v>
      </c>
      <c r="I29" s="222" t="s">
        <v>386</v>
      </c>
    </row>
    <row r="30" spans="1:9" ht="12.75">
      <c r="A30" s="248"/>
      <c r="B30" s="249"/>
      <c r="C30" s="250"/>
      <c r="D30" s="251"/>
      <c r="E30" s="251"/>
      <c r="F30" s="251"/>
      <c r="G30" s="251"/>
      <c r="H30" s="252"/>
      <c r="I30" s="253"/>
    </row>
    <row r="31" spans="1:9" ht="12.75">
      <c r="A31" s="231" t="s">
        <v>145</v>
      </c>
      <c r="B31" s="241" t="s">
        <v>146</v>
      </c>
      <c r="C31" s="132"/>
      <c r="D31" s="50"/>
      <c r="E31" s="50"/>
      <c r="F31" s="50"/>
      <c r="G31" s="50"/>
      <c r="H31" s="243"/>
      <c r="I31" s="233"/>
    </row>
    <row r="32" spans="1:9" ht="12.75">
      <c r="A32" s="234" t="s">
        <v>148</v>
      </c>
      <c r="B32" s="241"/>
      <c r="C32" s="132" t="s">
        <v>404</v>
      </c>
      <c r="D32" s="236">
        <v>253</v>
      </c>
      <c r="E32" s="50" t="s">
        <v>24</v>
      </c>
      <c r="F32" s="50" t="s">
        <v>24</v>
      </c>
      <c r="G32" s="50" t="s">
        <v>24</v>
      </c>
      <c r="H32" s="243">
        <v>0.008</v>
      </c>
      <c r="I32" s="233" t="s">
        <v>24</v>
      </c>
    </row>
    <row r="33" spans="1:9" ht="12.75">
      <c r="A33" s="234" t="s">
        <v>151</v>
      </c>
      <c r="B33" s="132"/>
      <c r="C33" s="132" t="s">
        <v>405</v>
      </c>
      <c r="D33" s="236">
        <v>977</v>
      </c>
      <c r="E33" s="50" t="s">
        <v>406</v>
      </c>
      <c r="F33" s="50" t="s">
        <v>24</v>
      </c>
      <c r="G33" s="50" t="s">
        <v>24</v>
      </c>
      <c r="H33" s="243">
        <v>0.133</v>
      </c>
      <c r="I33" s="239">
        <v>0.0291</v>
      </c>
    </row>
    <row r="34" spans="1:9" ht="26.25">
      <c r="A34" s="234" t="s">
        <v>154</v>
      </c>
      <c r="B34" s="132"/>
      <c r="C34" s="254" t="s">
        <v>407</v>
      </c>
      <c r="D34" s="255">
        <v>345</v>
      </c>
      <c r="E34" s="23" t="s">
        <v>408</v>
      </c>
      <c r="F34" s="23">
        <v>3022</v>
      </c>
      <c r="G34" s="50" t="s">
        <v>24</v>
      </c>
      <c r="H34" s="50" t="s">
        <v>24</v>
      </c>
      <c r="I34" s="256">
        <v>0.0103</v>
      </c>
    </row>
    <row r="35" spans="1:9" ht="26.25">
      <c r="A35" s="234" t="s">
        <v>158</v>
      </c>
      <c r="B35" s="132"/>
      <c r="C35" s="257" t="s">
        <v>409</v>
      </c>
      <c r="D35" s="255">
        <v>873</v>
      </c>
      <c r="E35" s="50" t="s">
        <v>24</v>
      </c>
      <c r="F35" s="50" t="s">
        <v>24</v>
      </c>
      <c r="G35" s="50" t="s">
        <v>24</v>
      </c>
      <c r="H35" s="258">
        <v>0.1</v>
      </c>
      <c r="I35" s="256">
        <v>0.026</v>
      </c>
    </row>
    <row r="36" spans="1:9" ht="12.75">
      <c r="A36" s="234"/>
      <c r="B36" s="132"/>
      <c r="C36" s="257"/>
      <c r="D36" s="255"/>
      <c r="E36" s="23"/>
      <c r="F36" s="23"/>
      <c r="G36" s="23"/>
      <c r="H36" s="258"/>
      <c r="I36" s="256"/>
    </row>
    <row r="37" spans="1:9" ht="12.75">
      <c r="A37" s="231" t="s">
        <v>165</v>
      </c>
      <c r="B37" s="241" t="s">
        <v>166</v>
      </c>
      <c r="C37" s="132"/>
      <c r="D37" s="133"/>
      <c r="E37" s="133"/>
      <c r="F37" s="133"/>
      <c r="G37" s="133"/>
      <c r="H37" s="91"/>
      <c r="I37" s="233"/>
    </row>
    <row r="38" spans="1:9" ht="12.75">
      <c r="A38" s="234"/>
      <c r="B38" s="132" t="s">
        <v>410</v>
      </c>
      <c r="C38" s="132"/>
      <c r="D38" s="50">
        <v>3000</v>
      </c>
      <c r="E38" s="50" t="s">
        <v>411</v>
      </c>
      <c r="F38" s="50" t="s">
        <v>412</v>
      </c>
      <c r="G38" s="50" t="s">
        <v>24</v>
      </c>
      <c r="H38" s="50" t="s">
        <v>24</v>
      </c>
      <c r="I38" s="239" t="s">
        <v>24</v>
      </c>
    </row>
    <row r="39" spans="1:9" ht="12.75">
      <c r="A39" s="234"/>
      <c r="B39" s="132"/>
      <c r="C39" s="132"/>
      <c r="D39" s="50"/>
      <c r="E39" s="50"/>
      <c r="F39" s="50"/>
      <c r="G39" s="50"/>
      <c r="H39" s="243"/>
      <c r="I39" s="233"/>
    </row>
    <row r="40" spans="1:9" ht="12.75">
      <c r="A40" s="231" t="s">
        <v>188</v>
      </c>
      <c r="B40" s="241" t="s">
        <v>189</v>
      </c>
      <c r="C40" s="132"/>
      <c r="D40" s="50" t="s">
        <v>24</v>
      </c>
      <c r="E40" s="50" t="s">
        <v>24</v>
      </c>
      <c r="F40" s="50" t="s">
        <v>24</v>
      </c>
      <c r="G40" s="50" t="s">
        <v>24</v>
      </c>
      <c r="H40" s="50" t="s">
        <v>24</v>
      </c>
      <c r="I40" s="239" t="s">
        <v>24</v>
      </c>
    </row>
    <row r="41" spans="1:9" ht="12.75">
      <c r="A41" s="231"/>
      <c r="B41" s="132"/>
      <c r="C41" s="132"/>
      <c r="D41" s="50"/>
      <c r="E41" s="50"/>
      <c r="F41" s="50"/>
      <c r="G41" s="50"/>
      <c r="H41" s="243"/>
      <c r="I41" s="233"/>
    </row>
    <row r="42" spans="1:9" ht="12.75">
      <c r="A42" s="231" t="s">
        <v>200</v>
      </c>
      <c r="B42" s="241" t="s">
        <v>350</v>
      </c>
      <c r="C42" s="132"/>
      <c r="D42" s="50" t="s">
        <v>24</v>
      </c>
      <c r="E42" s="50" t="s">
        <v>24</v>
      </c>
      <c r="F42" s="50" t="s">
        <v>24</v>
      </c>
      <c r="G42" s="50" t="s">
        <v>24</v>
      </c>
      <c r="H42" s="50" t="s">
        <v>24</v>
      </c>
      <c r="I42" s="239" t="s">
        <v>24</v>
      </c>
    </row>
    <row r="43" spans="1:9" ht="12.75">
      <c r="A43" s="234"/>
      <c r="B43" s="132"/>
      <c r="C43" s="132"/>
      <c r="D43" s="50"/>
      <c r="E43" s="50"/>
      <c r="F43" s="50"/>
      <c r="G43" s="50"/>
      <c r="H43" s="243"/>
      <c r="I43" s="233"/>
    </row>
    <row r="44" spans="1:9" ht="12.75">
      <c r="A44" s="231" t="s">
        <v>210</v>
      </c>
      <c r="B44" s="241" t="s">
        <v>214</v>
      </c>
      <c r="C44" s="132"/>
      <c r="D44" s="50"/>
      <c r="E44" s="50"/>
      <c r="F44" s="50"/>
      <c r="G44" s="50"/>
      <c r="H44" s="243"/>
      <c r="I44" s="233"/>
    </row>
    <row r="45" spans="1:9" ht="12.75">
      <c r="A45" s="234" t="s">
        <v>413</v>
      </c>
      <c r="B45" s="132" t="s">
        <v>216</v>
      </c>
      <c r="C45" s="132"/>
      <c r="D45" s="50" t="s">
        <v>24</v>
      </c>
      <c r="E45" s="50" t="s">
        <v>24</v>
      </c>
      <c r="F45" s="50" t="s">
        <v>24</v>
      </c>
      <c r="G45" s="50" t="s">
        <v>24</v>
      </c>
      <c r="H45" s="50" t="s">
        <v>24</v>
      </c>
      <c r="I45" s="239" t="s">
        <v>24</v>
      </c>
    </row>
    <row r="46" spans="1:9" ht="12.75">
      <c r="A46" s="234" t="s">
        <v>414</v>
      </c>
      <c r="B46" s="132" t="s">
        <v>219</v>
      </c>
      <c r="C46" s="132"/>
      <c r="D46" s="50" t="s">
        <v>24</v>
      </c>
      <c r="E46" s="50" t="s">
        <v>24</v>
      </c>
      <c r="F46" s="50" t="s">
        <v>24</v>
      </c>
      <c r="G46" s="50" t="s">
        <v>24</v>
      </c>
      <c r="H46" s="50" t="s">
        <v>24</v>
      </c>
      <c r="I46" s="239" t="s">
        <v>24</v>
      </c>
    </row>
    <row r="47" spans="1:9" ht="13.5" thickBot="1">
      <c r="A47" s="244" t="s">
        <v>415</v>
      </c>
      <c r="B47" s="245" t="s">
        <v>221</v>
      </c>
      <c r="C47" s="245"/>
      <c r="D47" s="164" t="s">
        <v>24</v>
      </c>
      <c r="E47" s="164" t="s">
        <v>24</v>
      </c>
      <c r="F47" s="164" t="s">
        <v>24</v>
      </c>
      <c r="G47" s="164" t="s">
        <v>24</v>
      </c>
      <c r="H47" s="164" t="s">
        <v>24</v>
      </c>
      <c r="I47" s="165" t="s">
        <v>24</v>
      </c>
    </row>
    <row r="48" spans="1:8" ht="12.75">
      <c r="A48" s="259"/>
      <c r="D48" s="88"/>
      <c r="E48" s="88"/>
      <c r="F48" s="88"/>
      <c r="G48" s="88"/>
      <c r="H48" s="88"/>
    </row>
    <row r="49" spans="1:2" ht="12.75">
      <c r="A49" s="58"/>
      <c r="B49" s="260"/>
    </row>
  </sheetData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I39" sqref="I39"/>
    </sheetView>
  </sheetViews>
  <sheetFormatPr defaultColWidth="11.421875" defaultRowHeight="12.75"/>
  <cols>
    <col min="2" max="2" width="13.28125" style="0" customWidth="1"/>
    <col min="3" max="3" width="41.28125" style="0" customWidth="1"/>
    <col min="4" max="5" width="12.28125" style="110" customWidth="1"/>
    <col min="6" max="6" width="12.8515625" style="110" customWidth="1"/>
    <col min="8" max="8" width="13.140625" style="0" customWidth="1"/>
    <col min="9" max="9" width="15.7109375" style="0" customWidth="1"/>
  </cols>
  <sheetData>
    <row r="1" spans="1:7" ht="39">
      <c r="A1" s="261" t="s">
        <v>0</v>
      </c>
      <c r="B1" s="262" t="s">
        <v>1</v>
      </c>
      <c r="C1" s="263" t="s">
        <v>2</v>
      </c>
      <c r="D1" s="263" t="s">
        <v>282</v>
      </c>
      <c r="E1" s="263" t="s">
        <v>283</v>
      </c>
      <c r="F1" s="263" t="s">
        <v>417</v>
      </c>
      <c r="G1" s="264" t="s">
        <v>9</v>
      </c>
    </row>
    <row r="2" spans="1:7" ht="15.75" thickBot="1">
      <c r="A2" s="265"/>
      <c r="B2" s="245"/>
      <c r="C2" s="163" t="s">
        <v>418</v>
      </c>
      <c r="D2" s="164" t="s">
        <v>460</v>
      </c>
      <c r="E2" s="164" t="s">
        <v>460</v>
      </c>
      <c r="F2" s="164" t="s">
        <v>460</v>
      </c>
      <c r="G2" s="165" t="s">
        <v>460</v>
      </c>
    </row>
    <row r="3" spans="1:7" ht="12.75">
      <c r="A3" s="225" t="s">
        <v>16</v>
      </c>
      <c r="B3" s="226" t="s">
        <v>17</v>
      </c>
      <c r="C3" s="227"/>
      <c r="D3" s="16"/>
      <c r="E3" s="16"/>
      <c r="F3" s="16"/>
      <c r="G3" s="266"/>
    </row>
    <row r="4" spans="1:7" ht="12.75">
      <c r="A4" s="267" t="s">
        <v>19</v>
      </c>
      <c r="B4" s="132" t="s">
        <v>20</v>
      </c>
      <c r="C4" s="132"/>
      <c r="D4" s="137"/>
      <c r="E4" s="137"/>
      <c r="F4" s="23"/>
      <c r="G4" s="256"/>
    </row>
    <row r="5" spans="1:7" ht="26.25">
      <c r="A5" s="268" t="s">
        <v>22</v>
      </c>
      <c r="B5" s="269"/>
      <c r="C5" s="269" t="s">
        <v>419</v>
      </c>
      <c r="D5" s="138">
        <v>0.3</v>
      </c>
      <c r="E5" s="139" t="s">
        <v>420</v>
      </c>
      <c r="F5" s="137" t="s">
        <v>24</v>
      </c>
      <c r="G5" s="141" t="s">
        <v>24</v>
      </c>
    </row>
    <row r="6" spans="1:7" ht="26.25">
      <c r="A6" s="268" t="s">
        <v>25</v>
      </c>
      <c r="B6" s="269"/>
      <c r="C6" s="270" t="s">
        <v>421</v>
      </c>
      <c r="D6" s="138">
        <v>0.7</v>
      </c>
      <c r="E6" s="139" t="s">
        <v>422</v>
      </c>
      <c r="F6" s="137" t="s">
        <v>24</v>
      </c>
      <c r="G6" s="141" t="s">
        <v>24</v>
      </c>
    </row>
    <row r="7" spans="1:7" ht="12.75">
      <c r="A7" s="267" t="s">
        <v>27</v>
      </c>
      <c r="B7" s="132"/>
      <c r="C7" s="235" t="s">
        <v>59</v>
      </c>
      <c r="D7" s="138">
        <v>0.88</v>
      </c>
      <c r="E7" s="139">
        <v>0.88</v>
      </c>
      <c r="F7" s="137" t="s">
        <v>24</v>
      </c>
      <c r="G7" s="141" t="s">
        <v>24</v>
      </c>
    </row>
    <row r="8" spans="1:7" ht="12.75">
      <c r="A8" s="231" t="s">
        <v>85</v>
      </c>
      <c r="B8" s="241" t="s">
        <v>86</v>
      </c>
      <c r="C8" s="235"/>
      <c r="D8" s="137"/>
      <c r="E8" s="137"/>
      <c r="F8" s="137"/>
      <c r="G8" s="141"/>
    </row>
    <row r="9" spans="1:7" ht="12.75">
      <c r="A9" s="267" t="s">
        <v>87</v>
      </c>
      <c r="B9" s="132" t="s">
        <v>88</v>
      </c>
      <c r="C9" s="235"/>
      <c r="D9" s="138"/>
      <c r="E9" s="137"/>
      <c r="F9" s="137"/>
      <c r="G9" s="141"/>
    </row>
    <row r="10" spans="1:7" ht="12.75">
      <c r="A10" s="267" t="s">
        <v>90</v>
      </c>
      <c r="B10" s="132"/>
      <c r="C10" s="235" t="s">
        <v>423</v>
      </c>
      <c r="D10" s="138">
        <v>0.31</v>
      </c>
      <c r="E10" s="139" t="s">
        <v>424</v>
      </c>
      <c r="F10" s="137" t="s">
        <v>425</v>
      </c>
      <c r="G10" s="141" t="s">
        <v>24</v>
      </c>
    </row>
    <row r="11" spans="1:7" ht="12.75">
      <c r="A11" s="267" t="s">
        <v>96</v>
      </c>
      <c r="B11" s="132"/>
      <c r="C11" s="235" t="s">
        <v>426</v>
      </c>
      <c r="D11" s="192" t="s">
        <v>427</v>
      </c>
      <c r="E11" s="271" t="s">
        <v>428</v>
      </c>
      <c r="F11" s="137" t="s">
        <v>429</v>
      </c>
      <c r="G11" s="141" t="s">
        <v>24</v>
      </c>
    </row>
    <row r="12" spans="1:7" ht="12.75">
      <c r="A12" s="267" t="s">
        <v>101</v>
      </c>
      <c r="B12" s="132"/>
      <c r="C12" s="235" t="s">
        <v>430</v>
      </c>
      <c r="D12" s="192" t="s">
        <v>431</v>
      </c>
      <c r="E12" s="271" t="s">
        <v>432</v>
      </c>
      <c r="F12" s="137" t="s">
        <v>433</v>
      </c>
      <c r="G12" s="141" t="s">
        <v>434</v>
      </c>
    </row>
    <row r="13" spans="1:7" ht="12.75">
      <c r="A13" s="267" t="s">
        <v>107</v>
      </c>
      <c r="B13" s="132"/>
      <c r="C13" s="235" t="s">
        <v>435</v>
      </c>
      <c r="D13" s="192" t="s">
        <v>436</v>
      </c>
      <c r="E13" s="271" t="s">
        <v>437</v>
      </c>
      <c r="F13" s="137" t="s">
        <v>24</v>
      </c>
      <c r="G13" s="141">
        <v>0.219</v>
      </c>
    </row>
    <row r="14" spans="1:7" ht="12.75">
      <c r="A14" s="267" t="s">
        <v>111</v>
      </c>
      <c r="B14" s="132"/>
      <c r="C14" s="235" t="s">
        <v>438</v>
      </c>
      <c r="D14" s="192" t="s">
        <v>439</v>
      </c>
      <c r="E14" s="271" t="s">
        <v>440</v>
      </c>
      <c r="F14" s="137" t="s">
        <v>24</v>
      </c>
      <c r="G14" s="141" t="s">
        <v>24</v>
      </c>
    </row>
    <row r="15" spans="1:7" ht="12.75">
      <c r="A15" s="267" t="s">
        <v>115</v>
      </c>
      <c r="B15" s="132"/>
      <c r="C15" s="235" t="s">
        <v>441</v>
      </c>
      <c r="D15" s="192" t="s">
        <v>442</v>
      </c>
      <c r="E15" s="150" t="s">
        <v>443</v>
      </c>
      <c r="F15" s="137" t="s">
        <v>24</v>
      </c>
      <c r="G15" s="141" t="s">
        <v>24</v>
      </c>
    </row>
    <row r="16" spans="1:7" ht="12.75">
      <c r="A16" s="267"/>
      <c r="B16" s="132"/>
      <c r="C16" s="235"/>
      <c r="D16" s="150"/>
      <c r="E16" s="150"/>
      <c r="F16" s="137"/>
      <c r="G16" s="141"/>
    </row>
    <row r="17" spans="1:7" ht="12.75">
      <c r="A17" s="234" t="s">
        <v>119</v>
      </c>
      <c r="B17" s="132" t="s">
        <v>120</v>
      </c>
      <c r="C17" s="235"/>
      <c r="D17" s="150"/>
      <c r="E17" s="150"/>
      <c r="F17" s="137"/>
      <c r="G17" s="141"/>
    </row>
    <row r="18" spans="1:7" ht="12.75">
      <c r="A18" s="267" t="s">
        <v>121</v>
      </c>
      <c r="B18" s="132"/>
      <c r="C18" s="235" t="s">
        <v>122</v>
      </c>
      <c r="D18" s="137" t="s">
        <v>24</v>
      </c>
      <c r="E18" s="137" t="s">
        <v>24</v>
      </c>
      <c r="F18" s="137" t="s">
        <v>24</v>
      </c>
      <c r="G18" s="141" t="s">
        <v>24</v>
      </c>
    </row>
    <row r="19" spans="1:7" ht="12.75">
      <c r="A19" s="267" t="s">
        <v>127</v>
      </c>
      <c r="B19" s="132"/>
      <c r="C19" s="235" t="s">
        <v>128</v>
      </c>
      <c r="D19" s="137" t="s">
        <v>24</v>
      </c>
      <c r="E19" s="137" t="s">
        <v>24</v>
      </c>
      <c r="F19" s="137" t="s">
        <v>24</v>
      </c>
      <c r="G19" s="141" t="s">
        <v>24</v>
      </c>
    </row>
    <row r="20" spans="1:7" ht="12.75">
      <c r="A20" s="267" t="s">
        <v>136</v>
      </c>
      <c r="B20" s="132"/>
      <c r="C20" s="235" t="s">
        <v>137</v>
      </c>
      <c r="D20" s="137" t="s">
        <v>24</v>
      </c>
      <c r="E20" s="137" t="s">
        <v>24</v>
      </c>
      <c r="F20" s="137" t="s">
        <v>24</v>
      </c>
      <c r="G20" s="141" t="s">
        <v>24</v>
      </c>
    </row>
    <row r="21" spans="1:7" ht="12.75">
      <c r="A21" s="231" t="s">
        <v>145</v>
      </c>
      <c r="B21" s="241" t="s">
        <v>146</v>
      </c>
      <c r="C21" s="235"/>
      <c r="D21" s="137"/>
      <c r="E21" s="137"/>
      <c r="F21" s="137" t="s">
        <v>444</v>
      </c>
      <c r="G21" s="141" t="s">
        <v>24</v>
      </c>
    </row>
    <row r="22" spans="1:7" ht="26.25">
      <c r="A22" s="268" t="s">
        <v>148</v>
      </c>
      <c r="B22" s="269"/>
      <c r="C22" s="270" t="s">
        <v>149</v>
      </c>
      <c r="D22" s="138">
        <v>0.0033</v>
      </c>
      <c r="E22" s="139" t="s">
        <v>445</v>
      </c>
      <c r="F22" s="137" t="s">
        <v>24</v>
      </c>
      <c r="G22" s="141" t="s">
        <v>24</v>
      </c>
    </row>
    <row r="23" spans="1:7" ht="26.25">
      <c r="A23" s="268" t="s">
        <v>151</v>
      </c>
      <c r="B23" s="269"/>
      <c r="C23" s="270" t="s">
        <v>152</v>
      </c>
      <c r="D23" s="138">
        <v>0.0029</v>
      </c>
      <c r="E23" s="139" t="s">
        <v>446</v>
      </c>
      <c r="F23" s="137" t="s">
        <v>24</v>
      </c>
      <c r="G23" s="141" t="s">
        <v>24</v>
      </c>
    </row>
    <row r="24" spans="1:7" ht="12.75">
      <c r="A24" s="267" t="s">
        <v>154</v>
      </c>
      <c r="B24" s="132"/>
      <c r="C24" s="272" t="s">
        <v>447</v>
      </c>
      <c r="D24" s="138">
        <v>0.0077</v>
      </c>
      <c r="E24" s="139" t="s">
        <v>448</v>
      </c>
      <c r="F24" s="137" t="s">
        <v>24</v>
      </c>
      <c r="G24" s="141" t="s">
        <v>24</v>
      </c>
    </row>
    <row r="25" spans="1:7" ht="12.75">
      <c r="A25" s="267" t="s">
        <v>158</v>
      </c>
      <c r="B25" s="132"/>
      <c r="C25" s="272" t="s">
        <v>449</v>
      </c>
      <c r="D25" s="138">
        <v>0.155</v>
      </c>
      <c r="E25" s="139" t="s">
        <v>450</v>
      </c>
      <c r="F25" s="137" t="s">
        <v>24</v>
      </c>
      <c r="G25" s="141" t="s">
        <v>24</v>
      </c>
    </row>
    <row r="26" spans="1:7" ht="13.5" thickBot="1">
      <c r="A26" s="265"/>
      <c r="B26" s="245"/>
      <c r="C26" s="293"/>
      <c r="D26" s="156"/>
      <c r="E26" s="156"/>
      <c r="F26" s="156"/>
      <c r="G26" s="159"/>
    </row>
    <row r="27" spans="1:8" ht="52.5">
      <c r="A27" s="113" t="s">
        <v>0</v>
      </c>
      <c r="B27" s="114" t="s">
        <v>1</v>
      </c>
      <c r="C27" s="115" t="s">
        <v>452</v>
      </c>
      <c r="D27" s="115" t="s">
        <v>282</v>
      </c>
      <c r="E27" s="115" t="s">
        <v>283</v>
      </c>
      <c r="F27" s="115" t="s">
        <v>381</v>
      </c>
      <c r="G27" s="117" t="s">
        <v>9</v>
      </c>
      <c r="H27" s="119" t="s">
        <v>504</v>
      </c>
    </row>
    <row r="28" spans="1:8" ht="15.75" thickBot="1">
      <c r="A28" s="219"/>
      <c r="B28" s="220"/>
      <c r="C28" s="179" t="s">
        <v>418</v>
      </c>
      <c r="D28" s="180" t="s">
        <v>460</v>
      </c>
      <c r="E28" s="180" t="s">
        <v>460</v>
      </c>
      <c r="F28" s="180" t="s">
        <v>460</v>
      </c>
      <c r="G28" s="181" t="s">
        <v>460</v>
      </c>
      <c r="H28" s="296" t="s">
        <v>223</v>
      </c>
    </row>
    <row r="29" spans="1:7" ht="12.75">
      <c r="A29" s="231" t="s">
        <v>165</v>
      </c>
      <c r="B29" s="241" t="s">
        <v>166</v>
      </c>
      <c r="C29" s="235"/>
      <c r="D29" s="137"/>
      <c r="E29" s="137"/>
      <c r="F29" s="137"/>
      <c r="G29" s="141"/>
    </row>
    <row r="30" spans="1:7" ht="12.75">
      <c r="A30" s="267" t="s">
        <v>167</v>
      </c>
      <c r="B30" s="132"/>
      <c r="C30" s="235" t="s">
        <v>410</v>
      </c>
      <c r="D30" s="138">
        <v>0.024</v>
      </c>
      <c r="E30" s="137" t="s">
        <v>24</v>
      </c>
      <c r="F30" s="139" t="s">
        <v>451</v>
      </c>
      <c r="G30" s="141" t="s">
        <v>24</v>
      </c>
    </row>
    <row r="31" spans="1:7" ht="12.75">
      <c r="A31" s="267" t="s">
        <v>171</v>
      </c>
      <c r="B31" s="132"/>
      <c r="C31" s="235" t="s">
        <v>172</v>
      </c>
      <c r="D31" s="138">
        <v>0.1457</v>
      </c>
      <c r="E31" s="137" t="s">
        <v>24</v>
      </c>
      <c r="F31" s="139">
        <v>0.1457</v>
      </c>
      <c r="G31" s="141" t="s">
        <v>24</v>
      </c>
    </row>
    <row r="32" spans="1:7" ht="12.75">
      <c r="A32" s="267" t="s">
        <v>174</v>
      </c>
      <c r="B32" s="132"/>
      <c r="C32" s="235" t="s">
        <v>175</v>
      </c>
      <c r="D32" s="138">
        <v>0.015</v>
      </c>
      <c r="E32" s="137" t="s">
        <v>24</v>
      </c>
      <c r="F32" s="139">
        <v>0.015</v>
      </c>
      <c r="G32" s="141" t="s">
        <v>24</v>
      </c>
    </row>
    <row r="33" spans="1:7" ht="12.75">
      <c r="A33" s="267" t="s">
        <v>177</v>
      </c>
      <c r="B33" s="132"/>
      <c r="C33" s="235" t="s">
        <v>178</v>
      </c>
      <c r="D33" s="138">
        <v>0.015</v>
      </c>
      <c r="E33" s="137" t="s">
        <v>24</v>
      </c>
      <c r="F33" s="139">
        <v>0.015</v>
      </c>
      <c r="G33" s="141" t="s">
        <v>24</v>
      </c>
    </row>
    <row r="34" spans="1:7" ht="12.75">
      <c r="A34" s="267" t="s">
        <v>180</v>
      </c>
      <c r="B34" s="132"/>
      <c r="C34" s="235" t="s">
        <v>181</v>
      </c>
      <c r="D34" s="138">
        <v>0.015</v>
      </c>
      <c r="E34" s="137" t="s">
        <v>24</v>
      </c>
      <c r="F34" s="139">
        <v>0.015</v>
      </c>
      <c r="G34" s="141" t="s">
        <v>24</v>
      </c>
    </row>
    <row r="35" spans="1:7" ht="12.75">
      <c r="A35" s="267"/>
      <c r="B35" s="132"/>
      <c r="C35" s="235"/>
      <c r="D35" s="137"/>
      <c r="E35" s="137"/>
      <c r="F35" s="137"/>
      <c r="G35" s="141"/>
    </row>
    <row r="36" spans="1:7" ht="12.75">
      <c r="A36" s="231" t="s">
        <v>188</v>
      </c>
      <c r="B36" s="241" t="s">
        <v>189</v>
      </c>
      <c r="C36" s="235"/>
      <c r="D36" s="137" t="s">
        <v>24</v>
      </c>
      <c r="E36" s="137" t="s">
        <v>24</v>
      </c>
      <c r="F36" s="137" t="s">
        <v>24</v>
      </c>
      <c r="G36" s="141" t="s">
        <v>24</v>
      </c>
    </row>
    <row r="37" spans="1:7" ht="12.75">
      <c r="A37" s="231"/>
      <c r="B37" s="132"/>
      <c r="C37" s="235"/>
      <c r="D37" s="137"/>
      <c r="E37" s="137"/>
      <c r="F37" s="137"/>
      <c r="G37" s="141"/>
    </row>
    <row r="38" spans="1:7" ht="12.75">
      <c r="A38" s="231" t="s">
        <v>200</v>
      </c>
      <c r="B38" s="241" t="s">
        <v>350</v>
      </c>
      <c r="C38" s="235"/>
      <c r="D38" s="137" t="s">
        <v>24</v>
      </c>
      <c r="E38" s="137" t="s">
        <v>24</v>
      </c>
      <c r="F38" s="137" t="s">
        <v>24</v>
      </c>
      <c r="G38" s="141" t="s">
        <v>24</v>
      </c>
    </row>
    <row r="39" spans="1:7" ht="12.75">
      <c r="A39" s="231"/>
      <c r="B39" s="241"/>
      <c r="C39" s="235"/>
      <c r="D39" s="137"/>
      <c r="E39" s="137"/>
      <c r="F39" s="137"/>
      <c r="G39" s="141"/>
    </row>
    <row r="40" spans="1:7" ht="12.75">
      <c r="A40" s="231" t="s">
        <v>210</v>
      </c>
      <c r="B40" s="241" t="s">
        <v>214</v>
      </c>
      <c r="C40" s="235"/>
      <c r="D40" s="273"/>
      <c r="E40" s="273"/>
      <c r="F40" s="273"/>
      <c r="G40" s="274"/>
    </row>
    <row r="41" spans="1:7" ht="12.75">
      <c r="A41" s="234" t="s">
        <v>413</v>
      </c>
      <c r="B41" s="132" t="s">
        <v>216</v>
      </c>
      <c r="C41" s="235"/>
      <c r="D41" s="137" t="s">
        <v>24</v>
      </c>
      <c r="E41" s="137" t="s">
        <v>24</v>
      </c>
      <c r="F41" s="137" t="s">
        <v>24</v>
      </c>
      <c r="G41" s="141" t="s">
        <v>24</v>
      </c>
    </row>
    <row r="42" spans="1:7" ht="12.75">
      <c r="A42" s="234" t="s">
        <v>414</v>
      </c>
      <c r="B42" s="132" t="s">
        <v>219</v>
      </c>
      <c r="C42" s="235"/>
      <c r="D42" s="137" t="s">
        <v>24</v>
      </c>
      <c r="E42" s="137" t="s">
        <v>24</v>
      </c>
      <c r="F42" s="137" t="s">
        <v>24</v>
      </c>
      <c r="G42" s="141" t="s">
        <v>24</v>
      </c>
    </row>
    <row r="43" spans="1:7" ht="12.75">
      <c r="A43" s="234" t="s">
        <v>415</v>
      </c>
      <c r="B43" s="132" t="s">
        <v>221</v>
      </c>
      <c r="C43" s="235"/>
      <c r="D43" s="137" t="s">
        <v>24</v>
      </c>
      <c r="E43" s="137" t="s">
        <v>24</v>
      </c>
      <c r="F43" s="137" t="s">
        <v>24</v>
      </c>
      <c r="G43" s="141" t="s">
        <v>24</v>
      </c>
    </row>
    <row r="44" spans="1:7" ht="12.75">
      <c r="A44" s="234"/>
      <c r="B44" s="132"/>
      <c r="C44" s="235"/>
      <c r="D44" s="273"/>
      <c r="E44" s="273"/>
      <c r="F44" s="273"/>
      <c r="G44" s="274"/>
    </row>
    <row r="45" spans="1:7" ht="12.75">
      <c r="A45" s="231" t="s">
        <v>213</v>
      </c>
      <c r="B45" s="241" t="s">
        <v>225</v>
      </c>
      <c r="C45" s="235"/>
      <c r="D45" s="273"/>
      <c r="E45" s="273"/>
      <c r="F45" s="273"/>
      <c r="G45" s="274"/>
    </row>
    <row r="46" spans="1:8" ht="14.25" customHeight="1">
      <c r="A46" s="267" t="s">
        <v>215</v>
      </c>
      <c r="B46" s="132" t="s">
        <v>453</v>
      </c>
      <c r="C46" s="235" t="s">
        <v>229</v>
      </c>
      <c r="D46" s="288">
        <f>44*25/1000</f>
        <v>1.1</v>
      </c>
      <c r="E46" s="275" t="s">
        <v>461</v>
      </c>
      <c r="F46" s="273" t="s">
        <v>24</v>
      </c>
      <c r="G46" s="274" t="s">
        <v>24</v>
      </c>
      <c r="H46" s="297">
        <f aca="true" t="shared" si="0" ref="H46:H54">D46/3.4/365*1000</f>
        <v>0.8863819500402902</v>
      </c>
    </row>
    <row r="47" spans="1:8" ht="27" customHeight="1">
      <c r="A47" s="268" t="s">
        <v>218</v>
      </c>
      <c r="B47" s="269"/>
      <c r="C47" s="270" t="s">
        <v>233</v>
      </c>
      <c r="D47" s="288">
        <f>49*25/1000</f>
        <v>1.225</v>
      </c>
      <c r="E47" s="139" t="s">
        <v>462</v>
      </c>
      <c r="F47" s="273" t="s">
        <v>24</v>
      </c>
      <c r="G47" s="274" t="s">
        <v>24</v>
      </c>
      <c r="H47" s="297">
        <f t="shared" si="0"/>
        <v>0.9871071716357778</v>
      </c>
    </row>
    <row r="48" spans="1:9" s="295" customFormat="1" ht="13.5" customHeight="1">
      <c r="A48" s="268" t="s">
        <v>220</v>
      </c>
      <c r="B48" s="269"/>
      <c r="C48" s="270" t="s">
        <v>502</v>
      </c>
      <c r="D48" s="288">
        <f>46.5*25/1000</f>
        <v>1.1625</v>
      </c>
      <c r="E48" s="294" t="s">
        <v>124</v>
      </c>
      <c r="F48" s="23" t="s">
        <v>24</v>
      </c>
      <c r="G48" s="256" t="s">
        <v>24</v>
      </c>
      <c r="H48" s="297">
        <f t="shared" si="0"/>
        <v>0.936744560838034</v>
      </c>
      <c r="I48" s="298" t="s">
        <v>505</v>
      </c>
    </row>
    <row r="49" spans="1:8" s="295" customFormat="1" ht="13.5" customHeight="1">
      <c r="A49" s="268" t="s">
        <v>454</v>
      </c>
      <c r="B49" s="269"/>
      <c r="C49" s="270" t="s">
        <v>239</v>
      </c>
      <c r="D49" s="288">
        <f>40*25/1000</f>
        <v>1</v>
      </c>
      <c r="E49" s="139" t="s">
        <v>463</v>
      </c>
      <c r="F49" s="137" t="s">
        <v>24</v>
      </c>
      <c r="G49" s="141" t="s">
        <v>24</v>
      </c>
      <c r="H49" s="297">
        <f t="shared" si="0"/>
        <v>0.8058017727639002</v>
      </c>
    </row>
    <row r="50" spans="1:8" s="295" customFormat="1" ht="12.75" customHeight="1">
      <c r="A50" s="268" t="s">
        <v>455</v>
      </c>
      <c r="B50" s="269"/>
      <c r="C50" s="270" t="s">
        <v>242</v>
      </c>
      <c r="D50" s="288">
        <f>72*25/1000</f>
        <v>1.8</v>
      </c>
      <c r="E50" s="139" t="s">
        <v>464</v>
      </c>
      <c r="F50" s="137" t="s">
        <v>24</v>
      </c>
      <c r="G50" s="141" t="s">
        <v>24</v>
      </c>
      <c r="H50" s="297">
        <f t="shared" si="0"/>
        <v>1.4504431909750202</v>
      </c>
    </row>
    <row r="51" spans="1:9" s="295" customFormat="1" ht="14.25" customHeight="1">
      <c r="A51" s="268" t="s">
        <v>456</v>
      </c>
      <c r="B51" s="269"/>
      <c r="C51" s="270" t="s">
        <v>245</v>
      </c>
      <c r="D51" s="288">
        <f>56*25/1000</f>
        <v>1.4</v>
      </c>
      <c r="E51" s="139" t="s">
        <v>124</v>
      </c>
      <c r="F51" s="137"/>
      <c r="G51" s="141"/>
      <c r="H51" s="297">
        <f t="shared" si="0"/>
        <v>1.12812248186946</v>
      </c>
      <c r="I51" s="298" t="s">
        <v>506</v>
      </c>
    </row>
    <row r="52" spans="1:8" s="295" customFormat="1" ht="14.25" customHeight="1">
      <c r="A52" s="268" t="s">
        <v>457</v>
      </c>
      <c r="B52" s="269"/>
      <c r="C52" s="270" t="s">
        <v>248</v>
      </c>
      <c r="D52" s="288">
        <f>40*25/1000</f>
        <v>1</v>
      </c>
      <c r="E52" s="139" t="s">
        <v>463</v>
      </c>
      <c r="F52" s="137" t="s">
        <v>24</v>
      </c>
      <c r="G52" s="141" t="s">
        <v>24</v>
      </c>
      <c r="H52" s="297">
        <f t="shared" si="0"/>
        <v>0.8058017727639002</v>
      </c>
    </row>
    <row r="53" spans="1:8" s="295" customFormat="1" ht="14.25" customHeight="1">
      <c r="A53" s="268" t="s">
        <v>458</v>
      </c>
      <c r="B53" s="269"/>
      <c r="C53" s="270" t="s">
        <v>251</v>
      </c>
      <c r="D53" s="288">
        <f>76*25/1000</f>
        <v>1.9</v>
      </c>
      <c r="E53" s="139" t="s">
        <v>465</v>
      </c>
      <c r="F53" s="137" t="s">
        <v>24</v>
      </c>
      <c r="G53" s="141" t="s">
        <v>24</v>
      </c>
      <c r="H53" s="297">
        <f t="shared" si="0"/>
        <v>1.53102336825141</v>
      </c>
    </row>
    <row r="54" spans="1:9" s="295" customFormat="1" ht="13.5" customHeight="1" thickBot="1">
      <c r="A54" s="308" t="s">
        <v>459</v>
      </c>
      <c r="B54" s="309"/>
      <c r="C54" s="310" t="s">
        <v>503</v>
      </c>
      <c r="D54" s="311">
        <f>58*25/1000</f>
        <v>1.45</v>
      </c>
      <c r="E54" s="158" t="s">
        <v>124</v>
      </c>
      <c r="F54" s="156" t="s">
        <v>24</v>
      </c>
      <c r="G54" s="159" t="s">
        <v>24</v>
      </c>
      <c r="H54" s="297">
        <f t="shared" si="0"/>
        <v>1.168412570507655</v>
      </c>
      <c r="I54" s="298" t="s">
        <v>507</v>
      </c>
    </row>
  </sheetData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H43" sqref="H43"/>
    </sheetView>
  </sheetViews>
  <sheetFormatPr defaultColWidth="11.421875" defaultRowHeight="12.75"/>
  <cols>
    <col min="2" max="2" width="15.7109375" style="0" customWidth="1"/>
    <col min="3" max="3" width="41.28125" style="0" customWidth="1"/>
    <col min="4" max="4" width="13.00390625" style="110" customWidth="1"/>
    <col min="5" max="5" width="11.7109375" style="110" customWidth="1"/>
    <col min="6" max="6" width="12.28125" style="110" customWidth="1"/>
    <col min="7" max="7" width="10.7109375" style="110" customWidth="1"/>
    <col min="8" max="13" width="11.57421875" style="110" customWidth="1"/>
  </cols>
  <sheetData>
    <row r="1" spans="1:7" ht="39">
      <c r="A1" s="113" t="s">
        <v>0</v>
      </c>
      <c r="B1" s="114" t="s">
        <v>1</v>
      </c>
      <c r="C1" s="115" t="s">
        <v>466</v>
      </c>
      <c r="D1" s="115" t="s">
        <v>282</v>
      </c>
      <c r="E1" s="115" t="s">
        <v>283</v>
      </c>
      <c r="F1" s="115" t="s">
        <v>381</v>
      </c>
      <c r="G1" s="117" t="s">
        <v>9</v>
      </c>
    </row>
    <row r="2" spans="1:7" ht="15.75" thickBot="1">
      <c r="A2" s="219"/>
      <c r="B2" s="220"/>
      <c r="C2" s="276" t="s">
        <v>467</v>
      </c>
      <c r="D2" s="180" t="s">
        <v>460</v>
      </c>
      <c r="E2" s="180" t="s">
        <v>460</v>
      </c>
      <c r="F2" s="180" t="s">
        <v>460</v>
      </c>
      <c r="G2" s="181" t="s">
        <v>460</v>
      </c>
    </row>
    <row r="3" spans="1:7" ht="12.75">
      <c r="A3" s="277" t="s">
        <v>16</v>
      </c>
      <c r="B3" s="278" t="s">
        <v>17</v>
      </c>
      <c r="C3" s="279"/>
      <c r="D3" s="252"/>
      <c r="E3" s="252"/>
      <c r="F3" s="252"/>
      <c r="G3" s="280"/>
    </row>
    <row r="4" spans="1:7" ht="12.75">
      <c r="A4" s="267" t="s">
        <v>19</v>
      </c>
      <c r="B4" s="132" t="s">
        <v>20</v>
      </c>
      <c r="C4" s="235"/>
      <c r="D4" s="50"/>
      <c r="E4" s="50"/>
      <c r="F4" s="50"/>
      <c r="G4" s="239"/>
    </row>
    <row r="5" spans="1:7" ht="12.75">
      <c r="A5" s="267" t="s">
        <v>22</v>
      </c>
      <c r="B5" s="132"/>
      <c r="C5" s="235" t="s">
        <v>419</v>
      </c>
      <c r="D5" s="236">
        <v>143.2</v>
      </c>
      <c r="E5" s="50" t="s">
        <v>494</v>
      </c>
      <c r="F5" s="50" t="s">
        <v>24</v>
      </c>
      <c r="G5" s="239" t="s">
        <v>24</v>
      </c>
    </row>
    <row r="6" spans="1:7" ht="12.75">
      <c r="A6" s="267" t="s">
        <v>25</v>
      </c>
      <c r="B6" s="132"/>
      <c r="C6" s="235" t="s">
        <v>421</v>
      </c>
      <c r="D6" s="281">
        <v>170.8</v>
      </c>
      <c r="E6" s="282" t="s">
        <v>495</v>
      </c>
      <c r="F6" s="50" t="s">
        <v>24</v>
      </c>
      <c r="G6" s="239" t="s">
        <v>24</v>
      </c>
    </row>
    <row r="7" spans="1:7" ht="12.75">
      <c r="A7" s="267" t="s">
        <v>27</v>
      </c>
      <c r="B7" s="132"/>
      <c r="C7" s="235" t="s">
        <v>59</v>
      </c>
      <c r="D7" s="281">
        <v>342.5</v>
      </c>
      <c r="E7" s="281">
        <v>342.5</v>
      </c>
      <c r="F7" s="50" t="s">
        <v>24</v>
      </c>
      <c r="G7" s="239" t="s">
        <v>24</v>
      </c>
    </row>
    <row r="8" spans="1:7" ht="12.75">
      <c r="A8" s="231" t="s">
        <v>85</v>
      </c>
      <c r="B8" s="241" t="s">
        <v>86</v>
      </c>
      <c r="C8" s="235"/>
      <c r="D8" s="282"/>
      <c r="E8" s="282"/>
      <c r="F8" s="282"/>
      <c r="G8" s="283"/>
    </row>
    <row r="9" spans="1:7" ht="12.75">
      <c r="A9" s="267" t="s">
        <v>87</v>
      </c>
      <c r="B9" s="132" t="s">
        <v>88</v>
      </c>
      <c r="C9" s="235"/>
      <c r="D9" s="282"/>
      <c r="E9" s="282"/>
      <c r="F9" s="282"/>
      <c r="G9" s="283"/>
    </row>
    <row r="10" spans="1:7" ht="12.75">
      <c r="A10" s="267" t="s">
        <v>90</v>
      </c>
      <c r="B10" s="132"/>
      <c r="C10" s="235" t="s">
        <v>423</v>
      </c>
      <c r="D10" s="281">
        <v>3.65</v>
      </c>
      <c r="E10" s="284" t="s">
        <v>468</v>
      </c>
      <c r="F10" s="282" t="s">
        <v>469</v>
      </c>
      <c r="G10" s="285">
        <v>3.65</v>
      </c>
    </row>
    <row r="11" spans="1:7" ht="12.75">
      <c r="A11" s="267" t="s">
        <v>96</v>
      </c>
      <c r="B11" s="132"/>
      <c r="C11" s="235" t="s">
        <v>426</v>
      </c>
      <c r="D11" s="281">
        <v>4.38</v>
      </c>
      <c r="E11" s="286" t="s">
        <v>470</v>
      </c>
      <c r="F11" s="282" t="s">
        <v>471</v>
      </c>
      <c r="G11" s="285">
        <v>4.38</v>
      </c>
    </row>
    <row r="12" spans="1:7" ht="12.75">
      <c r="A12" s="267" t="s">
        <v>101</v>
      </c>
      <c r="B12" s="132"/>
      <c r="C12" s="235" t="s">
        <v>472</v>
      </c>
      <c r="D12" s="287" t="s">
        <v>473</v>
      </c>
      <c r="E12" s="286" t="s">
        <v>496</v>
      </c>
      <c r="F12" s="282" t="s">
        <v>474</v>
      </c>
      <c r="G12" s="283" t="s">
        <v>475</v>
      </c>
    </row>
    <row r="13" spans="1:7" ht="12.75">
      <c r="A13" s="267" t="s">
        <v>107</v>
      </c>
      <c r="B13" s="132"/>
      <c r="C13" s="235" t="s">
        <v>476</v>
      </c>
      <c r="D13" s="287" t="s">
        <v>477</v>
      </c>
      <c r="E13" s="286" t="s">
        <v>497</v>
      </c>
      <c r="F13" s="50" t="s">
        <v>24</v>
      </c>
      <c r="G13" s="283" t="s">
        <v>478</v>
      </c>
    </row>
    <row r="14" spans="1:7" ht="12.75">
      <c r="A14" s="267" t="s">
        <v>111</v>
      </c>
      <c r="B14" s="132"/>
      <c r="C14" s="235" t="s">
        <v>479</v>
      </c>
      <c r="D14" s="287" t="s">
        <v>480</v>
      </c>
      <c r="E14" s="286" t="s">
        <v>498</v>
      </c>
      <c r="F14" s="50" t="s">
        <v>24</v>
      </c>
      <c r="G14" s="239" t="s">
        <v>24</v>
      </c>
    </row>
    <row r="15" spans="1:7" ht="12.75">
      <c r="A15" s="267" t="s">
        <v>115</v>
      </c>
      <c r="B15" s="132"/>
      <c r="C15" s="235" t="s">
        <v>441</v>
      </c>
      <c r="D15" s="287" t="s">
        <v>481</v>
      </c>
      <c r="E15" s="286" t="s">
        <v>499</v>
      </c>
      <c r="F15" s="50" t="s">
        <v>24</v>
      </c>
      <c r="G15" s="239" t="s">
        <v>24</v>
      </c>
    </row>
    <row r="16" spans="1:7" ht="12.75">
      <c r="A16" s="234" t="s">
        <v>119</v>
      </c>
      <c r="B16" s="132" t="s">
        <v>120</v>
      </c>
      <c r="C16" s="235"/>
      <c r="D16" s="242"/>
      <c r="E16" s="242"/>
      <c r="F16" s="50"/>
      <c r="G16" s="239"/>
    </row>
    <row r="17" spans="1:7" ht="13.5" customHeight="1">
      <c r="A17" s="267" t="s">
        <v>121</v>
      </c>
      <c r="B17" s="132"/>
      <c r="C17" s="235" t="s">
        <v>122</v>
      </c>
      <c r="D17" s="242" t="s">
        <v>24</v>
      </c>
      <c r="E17" s="242" t="s">
        <v>24</v>
      </c>
      <c r="F17" s="50" t="s">
        <v>24</v>
      </c>
      <c r="G17" s="239" t="s">
        <v>24</v>
      </c>
    </row>
    <row r="18" spans="1:7" ht="12.75">
      <c r="A18" s="267" t="s">
        <v>127</v>
      </c>
      <c r="B18" s="132"/>
      <c r="C18" s="235" t="s">
        <v>128</v>
      </c>
      <c r="D18" s="288">
        <v>21.1</v>
      </c>
      <c r="E18" s="242" t="s">
        <v>24</v>
      </c>
      <c r="F18" s="289">
        <v>21.1</v>
      </c>
      <c r="G18" s="239" t="s">
        <v>24</v>
      </c>
    </row>
    <row r="19" spans="1:7" ht="12.75">
      <c r="A19" s="267" t="s">
        <v>136</v>
      </c>
      <c r="B19" s="132"/>
      <c r="C19" s="235" t="s">
        <v>137</v>
      </c>
      <c r="D19" s="288">
        <v>3.9</v>
      </c>
      <c r="E19" s="242" t="s">
        <v>24</v>
      </c>
      <c r="F19" s="289">
        <v>3.9</v>
      </c>
      <c r="G19" s="239" t="s">
        <v>24</v>
      </c>
    </row>
    <row r="20" spans="1:7" ht="12.75">
      <c r="A20" s="231" t="s">
        <v>145</v>
      </c>
      <c r="B20" s="241" t="s">
        <v>146</v>
      </c>
      <c r="C20" s="235"/>
      <c r="D20" s="288">
        <v>0.043</v>
      </c>
      <c r="E20" s="50" t="s">
        <v>24</v>
      </c>
      <c r="F20" s="50" t="s">
        <v>500</v>
      </c>
      <c r="G20" s="239" t="s">
        <v>24</v>
      </c>
    </row>
    <row r="21" spans="1:7" ht="12.75">
      <c r="A21" s="231" t="s">
        <v>165</v>
      </c>
      <c r="B21" s="241" t="s">
        <v>166</v>
      </c>
      <c r="C21" s="235" t="s">
        <v>410</v>
      </c>
      <c r="D21" s="288">
        <v>0.006</v>
      </c>
      <c r="E21" s="50" t="s">
        <v>24</v>
      </c>
      <c r="F21" s="50" t="s">
        <v>501</v>
      </c>
      <c r="G21" s="239" t="s">
        <v>24</v>
      </c>
    </row>
    <row r="22" spans="1:7" ht="12.75">
      <c r="A22" s="231" t="s">
        <v>188</v>
      </c>
      <c r="B22" s="241" t="s">
        <v>189</v>
      </c>
      <c r="C22" s="235"/>
      <c r="D22" s="50" t="s">
        <v>24</v>
      </c>
      <c r="E22" s="50" t="s">
        <v>24</v>
      </c>
      <c r="F22" s="50" t="s">
        <v>24</v>
      </c>
      <c r="G22" s="239" t="s">
        <v>24</v>
      </c>
    </row>
    <row r="23" spans="1:7" ht="12.75">
      <c r="A23" s="231" t="s">
        <v>200</v>
      </c>
      <c r="B23" s="241" t="s">
        <v>350</v>
      </c>
      <c r="C23" s="235"/>
      <c r="D23" s="50" t="s">
        <v>24</v>
      </c>
      <c r="E23" s="50" t="s">
        <v>24</v>
      </c>
      <c r="F23" s="50" t="s">
        <v>24</v>
      </c>
      <c r="G23" s="239" t="s">
        <v>24</v>
      </c>
    </row>
    <row r="24" spans="1:7" ht="12.75">
      <c r="A24" s="231" t="s">
        <v>210</v>
      </c>
      <c r="B24" s="241" t="s">
        <v>225</v>
      </c>
      <c r="C24" s="235"/>
      <c r="D24" s="133"/>
      <c r="E24" s="50"/>
      <c r="F24" s="133"/>
      <c r="G24" s="290"/>
    </row>
    <row r="25" spans="1:7" ht="15">
      <c r="A25" s="267" t="s">
        <v>413</v>
      </c>
      <c r="B25" s="132" t="s">
        <v>453</v>
      </c>
      <c r="C25" s="235" t="s">
        <v>482</v>
      </c>
      <c r="D25" s="300">
        <f>PRODUCT(164,25/1000)</f>
        <v>4.1000000000000005</v>
      </c>
      <c r="E25" s="237" t="s">
        <v>508</v>
      </c>
      <c r="F25" s="50" t="s">
        <v>24</v>
      </c>
      <c r="G25" s="239" t="s">
        <v>24</v>
      </c>
    </row>
    <row r="26" spans="1:13" s="88" customFormat="1" ht="15">
      <c r="A26" s="291" t="s">
        <v>414</v>
      </c>
      <c r="B26" s="91"/>
      <c r="C26" s="292" t="s">
        <v>483</v>
      </c>
      <c r="D26" s="300">
        <f>PRODUCT(3591,25/1000)</f>
        <v>89.775</v>
      </c>
      <c r="E26" s="237" t="s">
        <v>509</v>
      </c>
      <c r="F26" s="50" t="s">
        <v>24</v>
      </c>
      <c r="G26" s="239" t="s">
        <v>24</v>
      </c>
      <c r="H26" s="110"/>
      <c r="I26" s="110"/>
      <c r="J26" s="110"/>
      <c r="K26" s="110"/>
      <c r="L26" s="110"/>
      <c r="M26" s="110"/>
    </row>
    <row r="27" spans="1:7" ht="15">
      <c r="A27" s="267" t="s">
        <v>415</v>
      </c>
      <c r="B27" s="132"/>
      <c r="C27" s="235" t="s">
        <v>502</v>
      </c>
      <c r="D27" s="300">
        <f>PRODUCT(1878,25/1000)</f>
        <v>46.95</v>
      </c>
      <c r="E27" s="237" t="s">
        <v>510</v>
      </c>
      <c r="F27" s="50" t="s">
        <v>24</v>
      </c>
      <c r="G27" s="239" t="s">
        <v>24</v>
      </c>
    </row>
    <row r="28" spans="1:13" s="88" customFormat="1" ht="15">
      <c r="A28" s="291" t="s">
        <v>484</v>
      </c>
      <c r="B28" s="91"/>
      <c r="C28" s="235" t="s">
        <v>486</v>
      </c>
      <c r="D28" s="300">
        <f>PRODUCT(111,25/1000)</f>
        <v>2.7750000000000004</v>
      </c>
      <c r="E28" s="237" t="s">
        <v>511</v>
      </c>
      <c r="F28" s="50" t="s">
        <v>24</v>
      </c>
      <c r="G28" s="239" t="s">
        <v>24</v>
      </c>
      <c r="H28" s="110"/>
      <c r="I28" s="110"/>
      <c r="J28" s="110"/>
      <c r="K28" s="110"/>
      <c r="L28" s="110"/>
      <c r="M28" s="110"/>
    </row>
    <row r="29" spans="1:7" ht="15">
      <c r="A29" s="267" t="s">
        <v>485</v>
      </c>
      <c r="B29" s="132"/>
      <c r="C29" s="235" t="s">
        <v>488</v>
      </c>
      <c r="D29" s="300">
        <f>PRODUCT(1154,25/1000)</f>
        <v>28.85</v>
      </c>
      <c r="E29" s="237" t="s">
        <v>512</v>
      </c>
      <c r="F29" s="50" t="s">
        <v>24</v>
      </c>
      <c r="G29" s="239" t="s">
        <v>24</v>
      </c>
    </row>
    <row r="30" spans="1:7" ht="15">
      <c r="A30" s="267" t="s">
        <v>487</v>
      </c>
      <c r="B30" s="132"/>
      <c r="C30" s="299" t="s">
        <v>245</v>
      </c>
      <c r="D30" s="300">
        <f>PRODUCT(633,25/1000)</f>
        <v>15.825000000000001</v>
      </c>
      <c r="E30" s="301" t="s">
        <v>513</v>
      </c>
      <c r="F30" s="50" t="s">
        <v>24</v>
      </c>
      <c r="G30" s="239" t="s">
        <v>24</v>
      </c>
    </row>
    <row r="31" spans="1:7" ht="15">
      <c r="A31" s="267" t="s">
        <v>489</v>
      </c>
      <c r="B31" s="132"/>
      <c r="C31" s="235" t="s">
        <v>490</v>
      </c>
      <c r="D31" s="300">
        <f>PRODUCT(115,25/1000)</f>
        <v>2.875</v>
      </c>
      <c r="E31" s="237" t="s">
        <v>514</v>
      </c>
      <c r="F31" s="50" t="s">
        <v>24</v>
      </c>
      <c r="G31" s="239" t="s">
        <v>24</v>
      </c>
    </row>
    <row r="32" spans="1:7" ht="15">
      <c r="A32" s="267" t="s">
        <v>491</v>
      </c>
      <c r="B32" s="132"/>
      <c r="C32" s="235" t="s">
        <v>492</v>
      </c>
      <c r="D32" s="300">
        <f>PRODUCT(1192,25/1000)</f>
        <v>29.8</v>
      </c>
      <c r="E32" s="237" t="s">
        <v>515</v>
      </c>
      <c r="F32" s="50" t="s">
        <v>24</v>
      </c>
      <c r="G32" s="239" t="s">
        <v>24</v>
      </c>
    </row>
    <row r="33" spans="1:7" ht="15.75" thickBot="1">
      <c r="A33" s="265" t="s">
        <v>493</v>
      </c>
      <c r="B33" s="245"/>
      <c r="C33" s="293" t="s">
        <v>503</v>
      </c>
      <c r="D33" s="302">
        <f>PRODUCT(653,25/1000)</f>
        <v>16.325</v>
      </c>
      <c r="E33" s="303" t="s">
        <v>516</v>
      </c>
      <c r="F33" s="164" t="s">
        <v>24</v>
      </c>
      <c r="G33" s="165" t="s">
        <v>24</v>
      </c>
    </row>
    <row r="34" spans="1:7" ht="12.75">
      <c r="A34" s="304"/>
      <c r="B34" s="305"/>
      <c r="C34" s="305"/>
      <c r="D34" s="306"/>
      <c r="E34" s="306"/>
      <c r="F34" s="307"/>
      <c r="G34" s="307"/>
    </row>
    <row r="35" spans="1:2" ht="12.75">
      <c r="A35" s="58"/>
      <c r="B35" s="26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SMUL / LfL FB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b03heith</dc:creator>
  <cp:keywords/>
  <dc:description/>
  <cp:lastModifiedBy>nuebelh</cp:lastModifiedBy>
  <cp:lastPrinted>2008-12-04T09:25:47Z</cp:lastPrinted>
  <dcterms:created xsi:type="dcterms:W3CDTF">2008-07-28T08:04:42Z</dcterms:created>
  <dcterms:modified xsi:type="dcterms:W3CDTF">2008-12-04T09:25:55Z</dcterms:modified>
  <cp:category/>
  <cp:version/>
  <cp:contentType/>
  <cp:contentStatus/>
</cp:coreProperties>
</file>