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U60" i="22" l="1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50" i="22" l="1"/>
  <c r="Y25" i="22"/>
  <c r="Y38" i="22" s="1"/>
  <c r="Y36" i="22"/>
  <c r="Y92" i="22"/>
  <c r="Y111" i="22"/>
  <c r="Y69" i="22"/>
  <c r="Y46" i="22"/>
  <c r="Y52" i="22" s="1"/>
  <c r="Y60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71" i="22" l="1"/>
  <c r="Y74" i="22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Q77" i="22" l="1"/>
  <c r="AQ114" i="22" s="1"/>
  <c r="AQ119" i="22" s="1"/>
  <c r="AW74" i="22"/>
  <c r="AW77" i="22" s="1"/>
  <c r="AW114" i="22" s="1"/>
  <c r="AW119" i="22" s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<sst xmlns="http://schemas.openxmlformats.org/spreadsheetml/2006/main" count="566" uniqueCount="294">
  <si>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</si>
  <si>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</si>
  <si>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</si>
  <si>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</si>
  <si>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</si>
  <si>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</si>
  <si>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</si>
  <si>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</si>
  <si>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</si>
  <si>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</si>
  <si>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</si>
  <si>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</si>
  <si>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</si>
  <si>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</si>
  <si>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</si>
  <si>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</si>
  <si>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</si>
  <si>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</si>
  <si>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</si>
  <si>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</si>
  <si>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</si>
  <si>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</si>
  <si>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</si>
  <si>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</si>
  <si>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</si>
  <si>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</si>
  <si>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</si>
  <si>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</si>
  <si>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</si>
  <si>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</si>
  <si>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</si>
  <si>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</si>
  <si>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</si>
  <si>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</si>
  <si>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</si>
  <si>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</si>
  <si>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</si>
  <si>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</si>
  <si>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</si>
  <si>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</si>
  <si>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</si>
  <si>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</si>
  <si>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</si>
  <si>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</si>
  <si>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</si>
  <si>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</si>
  <si>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</si>
  <si>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</si>
  <si>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</si>
  <si>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</si>
  <si>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</si>
  <si>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</si>
  <si>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</si>
  <si>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</si>
  <si>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</si>
  <si>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</si>
  <si>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</si>
  <si>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</si>
  <si>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</si>
  <si>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</si>
  <si>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</si>
  <si>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</si>
  <si>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</si>
  <si>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</si>
  <si>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</si>
  <si>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</si>
  <si>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</si>
  <si>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</si>
  <si>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</si>
  <si>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</si>
  <si>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</si>
  <si>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</si>
  <si>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</si>
  <si>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</si>
  <si>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</si>
  <si>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</si>
  <si>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</si>
  <si>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</si>
  <si>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</si>
  <si>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</si>
  <si>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</si>
  <si>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</si>
  <si>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</si>
  <si>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</si>
  <si>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</si>
  <si>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</si>
  <si>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</si>
  <si>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</si>
  <si>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</si>
  <si>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</si>
  <si>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</si>
  <si>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</si>
  <si>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</si>
  <si>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</si>
  <si>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</si>
  <si>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</si>
  <si>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</si>
  <si>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</si>
  <si>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</si>
  <si>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</si>
  <si>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</si>
  <si>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</si>
  <si>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</si>
  <si>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</si>
  <si>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</si>
  <si>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</si>
  <si>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</si>
  <si>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</si>
  <si>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</si>
  <si>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</si>
  <si>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</si>
  <si>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</si>
  <si>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</si>
  <si>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</si>
  <si>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</si>
  <si>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</si>
  <si>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</si>
  <si>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</si>
  <si>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</si>
  <si>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</si>
  <si>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</si>
  <si>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</si>
  <si>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</si>
  <si>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</si>
  <si>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</si>
  <si>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</si>
  <si>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</si>
  <si>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</si>
  <si>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</si>
  <si>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</si>
  <si>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</si>
  <si>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</si>
  <si>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</si>
  <si>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</si>
  <si>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</si>
  <si>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</si>
  <si>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</si>
  <si>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</si>
  <si>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</si>
  <si>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</si>
  <si>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</si>
  <si>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</si>
  <si>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</si>
  <si>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</si>
  <si>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</si>
  <si>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</si>
  <si>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</si>
  <si>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</si>
  <si>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</si>
  <si>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</si>
  <si>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</si>
  <si>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</si>
  <si>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</si>
  <si>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</si>
  <si>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</si>
  <si>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</si>
  <si>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</si>
  <si>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</si>
  <si>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</si>
  <si>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</si>
  <si>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</si>
  <si>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</si>
  <si>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</si>
  <si>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</si>
  <si>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</si>
  <si>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</si>
  <si>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</si>
  <si>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</si>
  <si>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</si>
  <si>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</si>
  <si>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</si>
  <si>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</si>
  <si>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</si>
  <si>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</si>
  <si>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</si>
  <si>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</si>
  <si>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</si>
  <si>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</si>
  <si>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</si>
  <si>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</si>
  <si>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</si>
  <si>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</si>
  <si>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</si>
  <si>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</si>
  <si>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</si>
  <si>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</si>
  <si>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</si>
  <si>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</si>
  <si>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</si>
  <si>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</si>
  <si>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</si>
  <si>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</si>
  <si>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</si>
  <si>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</si>
  <si>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</si>
  <si>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</si>
  <si>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</si>
  <si>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</si>
  <si>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</si>
  <si>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</si>
  <si>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</si>
  <si>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</si>
  <si>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</si>
  <si>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</si>
  <si>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</si>
  <si>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</si>
  <si>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</si>
  <si>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</si>
  <si>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</si>
  <si>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</si>
  <si>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</si>
  <si>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</si>
  <si>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</si>
  <si>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</si>
  <si>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</si>
  <si>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</si>
  <si>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</si>
  <si>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</si>
  <si>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</si>
  <si>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</si>
  <si>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</si>
  <si>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</si>
  <si>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</si>
  <si>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</si>
  <si>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</si>
  <si>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</si>
  <si>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</si>
  <si>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</si>
  <si>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</si>
  <si>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</si>
  <si>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</si>
  <si>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</si>
  <si>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</si>
  <si>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</si>
  <si>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</si>
  <si>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</si>
  <si>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</si>
  <si>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</si>
  <si>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</si>
  <si>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</si>
  <si>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</si>
  <si>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</si>
  <si>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</si>
  <si>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</si>
  <si>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</si>
  <si>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</si>
  <si>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</si>
  <si>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</si>
  <si>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</si>
  <si>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</si>
  <si>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</si>
  <si>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</si>
  <si>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</si>
  <si>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</si>
  <si>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</si>
  <si>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</si>
  <si>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</si>
  <si>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</si>
  <si>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</si>
  <si>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</si>
  <si>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</si>
  <si>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</si>
  <si>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</si>
  <si>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</si>
  <si>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</si>
  <si>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</si>
  <si>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</si>
  <si>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</si>
  <si>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</si>
  <si>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</si>
  <si>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</si>
  <si>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</si>
  <si>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</si>
  <si>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</si>
  <si>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</si>
  <si>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</si>
  <si>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</si>
  <si>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</si>
  <si>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</si>
  <si>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</si>
  <si>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</si>
  <si>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</si>
  <si>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</si>
  <si>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</si>
  <si>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</si>
  <si>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</si>
  <si>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</si>
  <si>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</si>
  <si>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</si>
  <si>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</si>
  <si>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</si>
  <si>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</si>
  <si>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</si>
  <si>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Vogtlandkreis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</si>
</sst>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Vogtlandkreis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74</v>
      </c>
      <c r="I13" s="224">
        <f>DB!AJ2</f>
        <v>113</v>
      </c>
      <c r="J13" s="224">
        <f>DB!AK2</f>
        <v>71</v>
      </c>
      <c r="K13" s="224">
        <f>DB!AL2</f>
        <v>122</v>
      </c>
      <c r="L13" s="224">
        <f>DB!AM2</f>
        <v>192</v>
      </c>
      <c r="M13" s="224">
        <f>DB!AN2</f>
        <v>434</v>
      </c>
      <c r="N13" s="224">
        <f>DB!AO2</f>
        <v>480</v>
      </c>
      <c r="O13" s="224">
        <f>DB!AP2</f>
        <v>969</v>
      </c>
      <c r="P13" s="224">
        <f>DB!AQ2</f>
        <v>706</v>
      </c>
      <c r="Q13" s="224">
        <f>DB!AR2</f>
        <v>123</v>
      </c>
      <c r="R13" s="224">
        <f>SUM(H13:Q13)</f>
        <v>3284</v>
      </c>
      <c r="S13" s="224">
        <f>DB!AS2</f>
        <v>26</v>
      </c>
      <c r="T13" s="225">
        <f>DB!C2</f>
        <v>3310</v>
      </c>
      <c r="U13" s="335">
        <f>DB!E2</f>
        <v>57645.530000000697</v>
      </c>
      <c r="V13" s="352">
        <f>DB!F2*1000</f>
        <v>233.789099856051</v>
      </c>
      <c r="W13" s="177">
        <f>IF(T13=0,0,U13/T13)</f>
        <v>17.415567975831028</v>
      </c>
      <c r="X13" s="402">
        <v>1.0808703585943764</v>
      </c>
      <c r="Y13" s="400">
        <f>V13*X13</f>
        <v>252.69570819686632</v>
      </c>
      <c r="Z13" s="398">
        <f>DB!H2*$X13</f>
        <v>16.509452935528458</v>
      </c>
      <c r="AA13" s="402">
        <f>DB!I2*$X13</f>
        <v>11.684649547023101</v>
      </c>
      <c r="AB13" s="402">
        <f>DB!J2*$X13</f>
        <v>12.995297953537531</v>
      </c>
      <c r="AC13" s="402">
        <f>DB!K2*$X13</f>
        <v>15.19880452901392</v>
      </c>
      <c r="AD13" s="407">
        <f>DB!L2*$X13</f>
        <v>25802.253372565563</v>
      </c>
      <c r="AE13" s="401">
        <f>DB!M2*$X13</f>
        <v>177.64508286239825</v>
      </c>
      <c r="AF13" s="401">
        <f>DB!N2*$X13</f>
        <v>25.345379532145458</v>
      </c>
      <c r="AG13" s="401">
        <f>DB!O2*$X13</f>
        <v>1.7688699573780997</v>
      </c>
      <c r="AH13" s="401">
        <f>DB!P2*$X13</f>
        <v>3.7904356229529999</v>
      </c>
      <c r="AI13" s="401">
        <f>DB!Q2*$X13</f>
        <v>1.794139528197781</v>
      </c>
      <c r="AJ13" s="401">
        <f>DB!R2*$X13</f>
        <v>3.0323484983624152</v>
      </c>
      <c r="AK13" s="402">
        <f>DB!S2*1000*$X13</f>
        <v>13.645568242631047</v>
      </c>
      <c r="AL13" s="401">
        <f>DB!T2*$X13</f>
        <v>3.0323484983624152</v>
      </c>
      <c r="AM13" s="400">
        <f>DB!U2*1000*$X13</f>
        <v>4295.8270393467637</v>
      </c>
      <c r="AN13" s="400">
        <f>DB!V2*1000*$X13</f>
        <v>70.75479829512237</v>
      </c>
      <c r="AO13" s="400">
        <f>DB!W2*1000*$X13</f>
        <v>37.904356229529895</v>
      </c>
      <c r="AP13" s="401">
        <f>DB!X2*1000*$X13</f>
        <v>126.34785409843371</v>
      </c>
      <c r="AQ13" s="400">
        <f>DB!Y2*1000*$X13</f>
        <v>1162.4002577056124</v>
      </c>
      <c r="AR13" s="400">
        <f>DB!Z2*1000*$X13</f>
        <v>1162.4002577056124</v>
      </c>
      <c r="AS13" s="400">
        <f>DB!AA2*1000*$X13</f>
        <v>7833.566954102801</v>
      </c>
      <c r="AT13" s="400">
        <f>DB!AB2*1000*$X13</f>
        <v>141.50959659024451</v>
      </c>
      <c r="AU13" s="400">
        <f>DB!AC2*1000*$X13</f>
        <v>202.15656655749436</v>
      </c>
      <c r="AV13" s="400">
        <f>DB!AD2*1000*$X13</f>
        <v>6822.7841213153288</v>
      </c>
      <c r="AW13" s="401">
        <f>DB!AE2*1000*$X13</f>
        <v>45.485227475435742</v>
      </c>
      <c r="AX13" s="401">
        <f>DB!AF2*$X13</f>
        <v>220.35065754766802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25</v>
      </c>
      <c r="I14" s="224">
        <f>DB!AJ3</f>
        <v>52</v>
      </c>
      <c r="J14" s="224">
        <f>DB!AK3</f>
        <v>31</v>
      </c>
      <c r="K14" s="224">
        <f>DB!AL3</f>
        <v>29</v>
      </c>
      <c r="L14" s="224">
        <f>DB!AM3</f>
        <v>66</v>
      </c>
      <c r="M14" s="224">
        <f>DB!AN3</f>
        <v>123</v>
      </c>
      <c r="N14" s="224">
        <f>DB!AO3</f>
        <v>160</v>
      </c>
      <c r="O14" s="224">
        <f>DB!AP3</f>
        <v>304</v>
      </c>
      <c r="P14" s="224">
        <f>DB!AQ3</f>
        <v>306</v>
      </c>
      <c r="Q14" s="224">
        <f>DB!AR3</f>
        <v>56</v>
      </c>
      <c r="R14" s="224">
        <f t="shared" ref="R14:R24" si="0">SUM(H14:Q14)</f>
        <v>1152</v>
      </c>
      <c r="S14" s="224">
        <f>DB!AS3</f>
        <v>6</v>
      </c>
      <c r="T14" s="225">
        <f>DB!C3</f>
        <v>1158</v>
      </c>
      <c r="U14" s="335">
        <f>DB!E3</f>
        <v>38730.949999999997</v>
      </c>
      <c r="V14" s="352">
        <f>DB!F3*1000</f>
        <v>148.52157396500101</v>
      </c>
      <c r="W14" s="177">
        <f t="shared" ref="W14:W24" si="1">IF(T14=0,0,U14/T14)</f>
        <v>33.446416234887735</v>
      </c>
      <c r="X14" s="402">
        <v>1.0808703585943764</v>
      </c>
      <c r="Y14" s="400">
        <f t="shared" ref="Y14:Y24" si="2">V14*X14</f>
        <v>160.53256691055185</v>
      </c>
      <c r="Z14" s="398">
        <f>DB!H3*$X14</f>
        <v>4.0133141727637467</v>
      </c>
      <c r="AA14" s="402">
        <f>DB!I3*$X14</f>
        <v>2.8350051316403264</v>
      </c>
      <c r="AB14" s="402">
        <f>DB!J3*$X14</f>
        <v>3.1582106996869053</v>
      </c>
      <c r="AC14" s="402">
        <f>DB!K3*$X14</f>
        <v>3.690108604717222</v>
      </c>
      <c r="AD14" s="407">
        <f>DB!L3*$X14</f>
        <v>16391.659342102495</v>
      </c>
      <c r="AE14" s="401">
        <f>DB!M3*$X14</f>
        <v>92.30622597356647</v>
      </c>
      <c r="AF14" s="401">
        <f>DB!N3*$X14</f>
        <v>15.178354201392628</v>
      </c>
      <c r="AG14" s="401">
        <f>DB!O3*$X14</f>
        <v>0.81871609124382283</v>
      </c>
      <c r="AH14" s="401">
        <f>DB!P3*$X14</f>
        <v>4.6554444404059936</v>
      </c>
      <c r="AI14" s="401">
        <f>DB!Q3*$X14</f>
        <v>2.5685210705688228</v>
      </c>
      <c r="AJ14" s="401">
        <f>DB!R3*$X14</f>
        <v>1.4447931021949567</v>
      </c>
      <c r="AK14" s="402">
        <f>DB!S3*1000*$X14</f>
        <v>1.6053256691054965</v>
      </c>
      <c r="AL14" s="401">
        <f>DB!T3*$X14</f>
        <v>1.7658582360160582</v>
      </c>
      <c r="AM14" s="400">
        <f>DB!U3*1000*$X14</f>
        <v>995.30191484542115</v>
      </c>
      <c r="AN14" s="400">
        <f>DB!V3*1000*$X14</f>
        <v>44.949118734954311</v>
      </c>
      <c r="AO14" s="400">
        <f>DB!W3*1000*$X14</f>
        <v>35.317164720321053</v>
      </c>
      <c r="AP14" s="401">
        <f>DB!X3*1000*$X14</f>
        <v>80.266283455275698</v>
      </c>
      <c r="AQ14" s="400">
        <f>DB!Y3*1000*$X14</f>
        <v>738.44980778853676</v>
      </c>
      <c r="AR14" s="400">
        <f>DB!Z3*1000*$X14</f>
        <v>738.44980778853676</v>
      </c>
      <c r="AS14" s="400">
        <f>DB!AA3*1000*$X14</f>
        <v>4976.5095742270832</v>
      </c>
      <c r="AT14" s="400">
        <f>DB!AB3*1000*$X14</f>
        <v>89.89823746990875</v>
      </c>
      <c r="AU14" s="400">
        <f>DB!AC3*1000*$X14</f>
        <v>128.42605352844168</v>
      </c>
      <c r="AV14" s="400">
        <f>DB!AD3*1000*$X14</f>
        <v>4334.3793065848595</v>
      </c>
      <c r="AW14" s="401">
        <f>DB!AE3*1000*$X14</f>
        <v>28.895862043899243</v>
      </c>
      <c r="AX14" s="401">
        <f>DB!AF3*$X14</f>
        <v>139.98439834600026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3</v>
      </c>
      <c r="I15" s="224">
        <f>DB!AJ4</f>
        <v>4</v>
      </c>
      <c r="J15" s="224">
        <f>DB!AK4</f>
        <v>3</v>
      </c>
      <c r="K15" s="224">
        <f>DB!AL4</f>
        <v>5</v>
      </c>
      <c r="L15" s="224">
        <f>DB!AM4</f>
        <v>7</v>
      </c>
      <c r="M15" s="224">
        <f>DB!AN4</f>
        <v>4</v>
      </c>
      <c r="N15" s="224">
        <f>DB!AO4</f>
        <v>6</v>
      </c>
      <c r="O15" s="224">
        <f>DB!AP4</f>
        <v>9</v>
      </c>
      <c r="P15" s="224">
        <f>DB!AQ4</f>
        <v>10</v>
      </c>
      <c r="Q15" s="224">
        <f>DB!AR4</f>
        <v>1</v>
      </c>
      <c r="R15" s="224">
        <f t="shared" si="0"/>
        <v>52</v>
      </c>
      <c r="S15" s="224">
        <f>DB!AS4</f>
        <v>0</v>
      </c>
      <c r="T15" s="225">
        <f>DB!C4</f>
        <v>52</v>
      </c>
      <c r="U15" s="335">
        <f>DB!E4</f>
        <v>5715.7</v>
      </c>
      <c r="V15" s="352">
        <f>DB!F4*1000</f>
        <v>31.3971529237254</v>
      </c>
      <c r="W15" s="177">
        <f t="shared" si="1"/>
        <v>109.91730769230769</v>
      </c>
      <c r="X15" s="402">
        <v>1.0808703585943764</v>
      </c>
      <c r="Y15" s="400">
        <f t="shared" si="2"/>
        <v>33.936251939509546</v>
      </c>
      <c r="Z15" s="398">
        <f>DB!H4*$X15</f>
        <v>1.266953405741688</v>
      </c>
      <c r="AA15" s="402">
        <f>DB!I4*$X15</f>
        <v>0.89953691807659875</v>
      </c>
      <c r="AB15" s="402">
        <f>DB!J4*$X15</f>
        <v>1.0008931905359333</v>
      </c>
      <c r="AC15" s="402">
        <f>DB!K4*$X15</f>
        <v>1.1655971332823489</v>
      </c>
      <c r="AD15" s="407">
        <f>DB!L4*$X15</f>
        <v>3452.6573041997312</v>
      </c>
      <c r="AE15" s="401">
        <f>DB!M4*$X15</f>
        <v>34.428327592632414</v>
      </c>
      <c r="AF15" s="401">
        <f>DB!N4*$X15</f>
        <v>1.5610675892174408</v>
      </c>
      <c r="AG15" s="401">
        <f>DB!O4*$X15</f>
        <v>0.24773463915841926</v>
      </c>
      <c r="AH15" s="401">
        <f>DB!P4*$X15</f>
        <v>3.5972427055880094</v>
      </c>
      <c r="AI15" s="401">
        <f>DB!Q4*$X15</f>
        <v>1.5780357151871927</v>
      </c>
      <c r="AJ15" s="401">
        <f>DB!R4*$X15</f>
        <v>2.1719201241286048</v>
      </c>
      <c r="AK15" s="402">
        <f>DB!S4*1000*$X15</f>
        <v>13.625405153713031</v>
      </c>
      <c r="AL15" s="401">
        <f>DB!T4*$X15</f>
        <v>0.67872503879019097</v>
      </c>
      <c r="AM15" s="400">
        <f>DB!U4*1000*$X15</f>
        <v>217.19201241286157</v>
      </c>
      <c r="AN15" s="400">
        <f>DB!V4*1000*$X15</f>
        <v>9.5021505430626707</v>
      </c>
      <c r="AO15" s="400">
        <f>DB!W4*1000*$X15</f>
        <v>319.00076823139</v>
      </c>
      <c r="AP15" s="401">
        <f>DB!X4*1000*$X15</f>
        <v>1.0180875581852853</v>
      </c>
      <c r="AQ15" s="400">
        <f>DB!Y4*1000*$X15</f>
        <v>16.968125969754773</v>
      </c>
      <c r="AR15" s="400">
        <f>DB!Z4*1000*$X15</f>
        <v>101.80875581852854</v>
      </c>
      <c r="AS15" s="400">
        <f>DB!AA4*1000*$X15</f>
        <v>101.80875581852854</v>
      </c>
      <c r="AT15" s="400">
        <f>DB!AB4*1000*$X15</f>
        <v>19.004301086125317</v>
      </c>
      <c r="AU15" s="400">
        <f>DB!AC4*1000*$X15</f>
        <v>27.149001551607615</v>
      </c>
      <c r="AV15" s="400">
        <f>DB!AD4*1000*$X15</f>
        <v>271.49001551607614</v>
      </c>
      <c r="AW15" s="401">
        <f>DB!AE4*1000*$X15</f>
        <v>6.1085253491117051</v>
      </c>
      <c r="AX15" s="401">
        <f>DB!AF4*$X15</f>
        <v>2.0361751163705684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0</v>
      </c>
      <c r="J16" s="224">
        <f>DB!AK5</f>
        <v>0</v>
      </c>
      <c r="K16" s="224">
        <f>DB!AL5</f>
        <v>1</v>
      </c>
      <c r="L16" s="224">
        <f>DB!AM5</f>
        <v>0</v>
      </c>
      <c r="M16" s="224">
        <f>DB!AN5</f>
        <v>0</v>
      </c>
      <c r="N16" s="224">
        <f>DB!AO5</f>
        <v>26</v>
      </c>
      <c r="O16" s="224">
        <f>DB!AP5</f>
        <v>83</v>
      </c>
      <c r="P16" s="224">
        <f>DB!AQ5</f>
        <v>250</v>
      </c>
      <c r="Q16" s="224">
        <f>DB!AR5</f>
        <v>30</v>
      </c>
      <c r="R16" s="224">
        <f t="shared" si="0"/>
        <v>390</v>
      </c>
      <c r="S16" s="224">
        <f>DB!AS5</f>
        <v>1</v>
      </c>
      <c r="T16" s="225">
        <f>DB!C5</f>
        <v>391</v>
      </c>
      <c r="U16" s="335">
        <f>DB!E5</f>
        <v>7178.1</v>
      </c>
      <c r="V16" s="352">
        <f>DB!F5*1000</f>
        <v>28.4293870936364</v>
      </c>
      <c r="W16" s="177">
        <f t="shared" si="1"/>
        <v>18.35831202046036</v>
      </c>
      <c r="X16" s="402">
        <v>1.0808703585943764</v>
      </c>
      <c r="Y16" s="400">
        <f t="shared" si="2"/>
        <v>30.728481822517111</v>
      </c>
      <c r="Z16" s="398">
        <f>DB!H5*$X16</f>
        <v>0.60944822281325461</v>
      </c>
      <c r="AA16" s="402">
        <f>DB!I5*$X16</f>
        <v>0.49063142643285562</v>
      </c>
      <c r="AB16" s="402">
        <f>DB!J5*$X16</f>
        <v>0.51644335116377149</v>
      </c>
      <c r="AC16" s="402">
        <f>DB!K5*$X16</f>
        <v>0.59777139972069915</v>
      </c>
      <c r="AD16" s="407">
        <f>DB!L5*$X16</f>
        <v>3137.6238219335714</v>
      </c>
      <c r="AE16" s="401">
        <f>DB!M5*$X16</f>
        <v>6.0842394008583689</v>
      </c>
      <c r="AF16" s="401">
        <f>DB!N5*$X16</f>
        <v>2.6042388344583198</v>
      </c>
      <c r="AG16" s="401">
        <f>DB!O5*$X16</f>
        <v>0.21509937275762001</v>
      </c>
      <c r="AH16" s="401">
        <f>DB!P5*$X16</f>
        <v>4.9165570916027232E-2</v>
      </c>
      <c r="AI16" s="401">
        <f>DB!Q5*$X16</f>
        <v>2.765563364026534E-2</v>
      </c>
      <c r="AJ16" s="401">
        <f>DB!R5*$X16</f>
        <v>2.7041064003815025E-2</v>
      </c>
      <c r="AK16" s="402">
        <f>DB!S5*1000*$X16</f>
        <v>3.0728481822517004E-2</v>
      </c>
      <c r="AL16" s="401">
        <f>DB!T5*$X16</f>
        <v>3.0728481822517003E-3</v>
      </c>
      <c r="AM16" s="400">
        <f>DB!U5*1000*$X16</f>
        <v>9.2185445467551332</v>
      </c>
      <c r="AN16" s="400">
        <f>DB!V5*1000*$X16</f>
        <v>4.3019874551523998</v>
      </c>
      <c r="AO16" s="400">
        <f>DB!W5*1000*$X16</f>
        <v>15.364240911258555</v>
      </c>
      <c r="AP16" s="401">
        <f>DB!X5*1000*$X16</f>
        <v>0.92185445467551341</v>
      </c>
      <c r="AQ16" s="400">
        <f>DB!Y5*1000*$X16</f>
        <v>15.364240911258555</v>
      </c>
      <c r="AR16" s="400">
        <f>DB!Z5*1000*$X16</f>
        <v>92.185445467551133</v>
      </c>
      <c r="AS16" s="400">
        <f>DB!AA5*1000*$X16</f>
        <v>92.185445467551133</v>
      </c>
      <c r="AT16" s="400">
        <f>DB!AB5*1000*$X16</f>
        <v>17.207949820609599</v>
      </c>
      <c r="AU16" s="400">
        <f>DB!AC5*1000*$X16</f>
        <v>24.582785458013667</v>
      </c>
      <c r="AV16" s="400">
        <f>DB!AD5*1000*$X16</f>
        <v>245.82785458013666</v>
      </c>
      <c r="AW16" s="401">
        <f>DB!AE5*1000*$X16</f>
        <v>5.5311267280530787</v>
      </c>
      <c r="AX16" s="401">
        <f>DB!AF5*$X16</f>
        <v>1.8437089093510224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2</v>
      </c>
      <c r="O17" s="224">
        <f>DB!AP6</f>
        <v>13</v>
      </c>
      <c r="P17" s="224">
        <f>DB!AQ6</f>
        <v>61</v>
      </c>
      <c r="Q17" s="224">
        <f>DB!AR6</f>
        <v>3</v>
      </c>
      <c r="R17" s="224">
        <f t="shared" si="0"/>
        <v>79</v>
      </c>
      <c r="S17" s="224">
        <f>DB!AS6</f>
        <v>0</v>
      </c>
      <c r="T17" s="225">
        <f>DB!C6</f>
        <v>79</v>
      </c>
      <c r="U17" s="335">
        <f>DB!E6</f>
        <v>2609.6999999999998</v>
      </c>
      <c r="V17" s="352">
        <f>DB!F6*1000</f>
        <v>10.108486542857099</v>
      </c>
      <c r="W17" s="177">
        <f t="shared" si="1"/>
        <v>33.034177215189871</v>
      </c>
      <c r="X17" s="402">
        <v>1.0808703585943764</v>
      </c>
      <c r="Y17" s="400">
        <f t="shared" si="2"/>
        <v>10.92596347442438</v>
      </c>
      <c r="Z17" s="398">
        <f>DB!H6*$X17</f>
        <v>0.21851926948848871</v>
      </c>
      <c r="AA17" s="402">
        <f>DB!I6*$X17</f>
        <v>0.17627221072071456</v>
      </c>
      <c r="AB17" s="402">
        <f>DB!J6*$X17</f>
        <v>0.18545002003923111</v>
      </c>
      <c r="AC17" s="402">
        <f>DB!K6*$X17</f>
        <v>0.21072541554339974</v>
      </c>
      <c r="AD17" s="407">
        <f>DB!L6*$X17</f>
        <v>1115.6282784465325</v>
      </c>
      <c r="AE17" s="401">
        <f>DB!M6*$X17</f>
        <v>1.6170425942148186</v>
      </c>
      <c r="AF17" s="401">
        <f>DB!N6*$X17</f>
        <v>0.86315111447952964</v>
      </c>
      <c r="AG17" s="401">
        <f>DB!O6*$X17</f>
        <v>7.648174432097099E-2</v>
      </c>
      <c r="AH17" s="401">
        <f>DB!P6*$X17</f>
        <v>1.6388945211636627E-2</v>
      </c>
      <c r="AI17" s="401">
        <f>DB!Q6*$X17</f>
        <v>9.6148478574934904E-3</v>
      </c>
      <c r="AJ17" s="401">
        <f>DB!R6*$X17</f>
        <v>9.9426267617262407E-3</v>
      </c>
      <c r="AK17" s="402">
        <f>DB!S6*1000*$X17</f>
        <v>0.10925963474424383</v>
      </c>
      <c r="AL17" s="401">
        <f>DB!T6*$X17</f>
        <v>1.0925963474424382E-3</v>
      </c>
      <c r="AM17" s="400">
        <f>DB!U6*1000*$X17</f>
        <v>3.2777890423273255</v>
      </c>
      <c r="AN17" s="400">
        <f>DB!V6*1000*$X17</f>
        <v>1.5296348864194198</v>
      </c>
      <c r="AO17" s="400">
        <f>DB!W6*1000*$X17</f>
        <v>5.2444624677237277</v>
      </c>
      <c r="AP17" s="401">
        <f>DB!X6*1000*$X17</f>
        <v>0.32777890423273254</v>
      </c>
      <c r="AQ17" s="400">
        <f>DB!Y6*1000*$X17</f>
        <v>5.4629817372122123</v>
      </c>
      <c r="AR17" s="400">
        <f>DB!Z6*1000*$X17</f>
        <v>32.777890423273249</v>
      </c>
      <c r="AS17" s="400">
        <f>DB!AA6*1000*$X17</f>
        <v>32.777890423273249</v>
      </c>
      <c r="AT17" s="400">
        <f>DB!AB6*1000*$X17</f>
        <v>6.1185395456776792</v>
      </c>
      <c r="AU17" s="400">
        <f>DB!AC6*1000*$X17</f>
        <v>8.7407707795395488</v>
      </c>
      <c r="AV17" s="400">
        <f>DB!AD6*1000*$X17</f>
        <v>87.407707795395496</v>
      </c>
      <c r="AW17" s="401">
        <f>DB!AE6*1000*$X17</f>
        <v>1.9666734253964018</v>
      </c>
      <c r="AX17" s="401">
        <f>DB!AF6*$X17</f>
        <v>0.65555780846546619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2</v>
      </c>
      <c r="M18" s="224">
        <f>DB!AN7</f>
        <v>0</v>
      </c>
      <c r="N18" s="224">
        <f>DB!AO7</f>
        <v>0</v>
      </c>
      <c r="O18" s="224">
        <f>DB!AP7</f>
        <v>6</v>
      </c>
      <c r="P18" s="224">
        <f>DB!AQ7</f>
        <v>6</v>
      </c>
      <c r="Q18" s="224">
        <f>DB!AR7</f>
        <v>0</v>
      </c>
      <c r="R18" s="224">
        <f t="shared" si="0"/>
        <v>14</v>
      </c>
      <c r="S18" s="224">
        <f>DB!AS7</f>
        <v>0</v>
      </c>
      <c r="T18" s="225">
        <f>DB!C7</f>
        <v>14</v>
      </c>
      <c r="U18" s="335">
        <f>DB!E7</f>
        <v>2572</v>
      </c>
      <c r="V18" s="352">
        <f>DB!F7*1000</f>
        <v>9.8985097391304304</v>
      </c>
      <c r="W18" s="177">
        <f t="shared" si="1"/>
        <v>183.71428571428572</v>
      </c>
      <c r="X18" s="402">
        <v>1.0808703585943764</v>
      </c>
      <c r="Y18" s="400">
        <f t="shared" si="2"/>
        <v>10.699005771283836</v>
      </c>
      <c r="Z18" s="398">
        <f>DB!H7*$X18</f>
        <v>0.24964346799662315</v>
      </c>
      <c r="AA18" s="402">
        <f>DB!I7*$X18</f>
        <v>0.19828824029446082</v>
      </c>
      <c r="AB18" s="402">
        <f>DB!J7*$X18</f>
        <v>0.21141235404056827</v>
      </c>
      <c r="AC18" s="402">
        <f>DB!K7*$X18</f>
        <v>0.24158355031558887</v>
      </c>
      <c r="AD18" s="407">
        <f>DB!L7*$X18</f>
        <v>1092.45408129425</v>
      </c>
      <c r="AE18" s="401">
        <f>DB!M7*$X18</f>
        <v>0.80242543284628842</v>
      </c>
      <c r="AF18" s="401">
        <f>DB!N7*$X18</f>
        <v>0.74893040398986943</v>
      </c>
      <c r="AG18" s="401">
        <f>DB!O7*$X18</f>
        <v>7.4893040398986838E-2</v>
      </c>
      <c r="AH18" s="401">
        <f>DB!P7*$X18</f>
        <v>5.8844531742061126E-3</v>
      </c>
      <c r="AI18" s="401">
        <f>DB!Q7*$X18</f>
        <v>2.8887315582466397E-3</v>
      </c>
      <c r="AJ18" s="401">
        <f>DB!R7*$X18</f>
        <v>4.2796023085135432E-3</v>
      </c>
      <c r="AK18" s="402">
        <f>DB!S7*1000*$X18</f>
        <v>0.10699005771283845</v>
      </c>
      <c r="AL18" s="401">
        <f>DB!T7*$X18</f>
        <v>1.0699005771283845E-3</v>
      </c>
      <c r="AM18" s="400">
        <f>DB!U7*1000*$X18</f>
        <v>3.2097017313851519</v>
      </c>
      <c r="AN18" s="400">
        <f>DB!V7*1000*$X18</f>
        <v>1.4978608079797366</v>
      </c>
      <c r="AO18" s="400">
        <f>DB!W7*1000*$X18</f>
        <v>5.1355227702162445</v>
      </c>
      <c r="AP18" s="401">
        <f>DB!X7*1000*$X18</f>
        <v>0.32097017313851511</v>
      </c>
      <c r="AQ18" s="400">
        <f>DB!Y7*1000*$X18</f>
        <v>5.3495028856419236</v>
      </c>
      <c r="AR18" s="400">
        <f>DB!Z7*1000*$X18</f>
        <v>32.097017313851516</v>
      </c>
      <c r="AS18" s="400">
        <f>DB!AA7*1000*$X18</f>
        <v>32.097017313851516</v>
      </c>
      <c r="AT18" s="400">
        <f>DB!AB7*1000*$X18</f>
        <v>5.9914432319189466</v>
      </c>
      <c r="AU18" s="400">
        <f>DB!AC7*1000*$X18</f>
        <v>8.5592046170270741</v>
      </c>
      <c r="AV18" s="400">
        <f>DB!AD7*1000*$X18</f>
        <v>85.592046170270748</v>
      </c>
      <c r="AW18" s="401">
        <f>DB!AE7*1000*$X18</f>
        <v>1.925821038831093</v>
      </c>
      <c r="AX18" s="401">
        <f>DB!AF7*$X18</f>
        <v>0.64194034627703023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1</v>
      </c>
      <c r="I19" s="224">
        <f>DB!AJ8</f>
        <v>1</v>
      </c>
      <c r="J19" s="224">
        <f>DB!AK8</f>
        <v>0</v>
      </c>
      <c r="K19" s="224">
        <f>DB!AL8</f>
        <v>1</v>
      </c>
      <c r="L19" s="224">
        <f>DB!AM8</f>
        <v>1</v>
      </c>
      <c r="M19" s="224">
        <f>DB!AN8</f>
        <v>0</v>
      </c>
      <c r="N19" s="224">
        <f>DB!AO8</f>
        <v>0</v>
      </c>
      <c r="O19" s="224">
        <f>DB!AP8</f>
        <v>16</v>
      </c>
      <c r="P19" s="224">
        <f>DB!AQ8</f>
        <v>5</v>
      </c>
      <c r="Q19" s="224">
        <f>DB!AR8</f>
        <v>1</v>
      </c>
      <c r="R19" s="224">
        <f t="shared" si="0"/>
        <v>26</v>
      </c>
      <c r="S19" s="224">
        <f>DB!AS8</f>
        <v>3</v>
      </c>
      <c r="T19" s="225">
        <f>DB!C8</f>
        <v>29</v>
      </c>
      <c r="U19" s="335">
        <f>DB!E8</f>
        <v>495.9</v>
      </c>
      <c r="V19" s="352">
        <f>DB!F8*1000</f>
        <v>2.0262473999999999</v>
      </c>
      <c r="W19" s="177">
        <f t="shared" si="1"/>
        <v>17.099999999999998</v>
      </c>
      <c r="X19" s="402">
        <v>1.0808703585943764</v>
      </c>
      <c r="Y19" s="400">
        <f t="shared" si="2"/>
        <v>2.1901107538389226</v>
      </c>
      <c r="Z19" s="398">
        <f>DB!H8*$X19</f>
        <v>4.6722362748563687E-2</v>
      </c>
      <c r="AA19" s="402">
        <f>DB!I8*$X19</f>
        <v>3.9348989877305979E-2</v>
      </c>
      <c r="AB19" s="402">
        <f>DB!J8*$X19</f>
        <v>4.0736060021403966E-2</v>
      </c>
      <c r="AC19" s="402">
        <f>DB!K8*$X19</f>
        <v>4.3948222460367718E-2</v>
      </c>
      <c r="AD19" s="407">
        <f>DB!L8*$X19</f>
        <v>223.62782885298475</v>
      </c>
      <c r="AE19" s="401">
        <f>DB!M8*$X19</f>
        <v>0.65922333690551582</v>
      </c>
      <c r="AF19" s="401">
        <f>DB!N8*$X19</f>
        <v>0.20806052161469768</v>
      </c>
      <c r="AG19" s="401">
        <f>DB!O8*$X19</f>
        <v>1.533077527687246E-2</v>
      </c>
      <c r="AH19" s="401">
        <f>DB!P8*$X19</f>
        <v>3.9421993569100609E-3</v>
      </c>
      <c r="AI19" s="401">
        <f>DB!Q8*$X19</f>
        <v>1.3140664523033536E-3</v>
      </c>
      <c r="AJ19" s="401">
        <f>DB!R8*$X19</f>
        <v>3.066155055374492E-3</v>
      </c>
      <c r="AK19" s="402">
        <f>DB!S8*1000*$X19</f>
        <v>0.11826598070730183</v>
      </c>
      <c r="AL19" s="401">
        <f>DB!T8*$X19</f>
        <v>5.9132990353650917E-2</v>
      </c>
      <c r="AM19" s="400">
        <f>DB!U8*1000*$X19</f>
        <v>2.1901107538389226</v>
      </c>
      <c r="AN19" s="400">
        <f>DB!V8*1000*$X19</f>
        <v>0.6132310110748983</v>
      </c>
      <c r="AO19" s="400">
        <f>DB!W8*1000*$X19</f>
        <v>1.0950553769194613</v>
      </c>
      <c r="AP19" s="401">
        <f>DB!X8*1000*$X19</f>
        <v>6.5703322615167689E-2</v>
      </c>
      <c r="AQ19" s="400">
        <f>DB!Y8*1000*$X19</f>
        <v>1.0950553769194613</v>
      </c>
      <c r="AR19" s="400">
        <f>DB!Z8*1000*$X19</f>
        <v>6.5703322615167687</v>
      </c>
      <c r="AS19" s="400">
        <f>DB!AA8*1000*$X19</f>
        <v>6.5703322615167687</v>
      </c>
      <c r="AT19" s="400">
        <f>DB!AB8*1000*$X19</f>
        <v>1.2264620221497966</v>
      </c>
      <c r="AU19" s="400">
        <f>DB!AC8*1000*$X19</f>
        <v>1.7520886030711382</v>
      </c>
      <c r="AV19" s="400">
        <f>DB!AD8*1000*$X19</f>
        <v>17.520886030711381</v>
      </c>
      <c r="AW19" s="401">
        <f>DB!AE8*1000*$X19</f>
        <v>0.39421993569100611</v>
      </c>
      <c r="AX19" s="401">
        <f>DB!AF8*$X19</f>
        <v>0.13140664523033538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1</v>
      </c>
      <c r="M20" s="224">
        <f>DB!AN9</f>
        <v>2</v>
      </c>
      <c r="N20" s="224">
        <f>DB!AO9</f>
        <v>2</v>
      </c>
      <c r="O20" s="224">
        <f>DB!AP9</f>
        <v>8</v>
      </c>
      <c r="P20" s="224">
        <f>DB!AQ9</f>
        <v>10</v>
      </c>
      <c r="Q20" s="224">
        <f>DB!AR9</f>
        <v>4</v>
      </c>
      <c r="R20" s="224">
        <f t="shared" si="0"/>
        <v>27</v>
      </c>
      <c r="S20" s="224">
        <f>DB!AS9</f>
        <v>0</v>
      </c>
      <c r="T20" s="225">
        <f>DB!C9</f>
        <v>27</v>
      </c>
      <c r="U20" s="335">
        <f>DB!E9</f>
        <v>1201.5</v>
      </c>
      <c r="V20" s="352">
        <f>DB!F9*1000</f>
        <v>4.4854398</v>
      </c>
      <c r="W20" s="177">
        <f t="shared" si="1"/>
        <v>44.5</v>
      </c>
      <c r="X20" s="402">
        <v>1.0808703585943764</v>
      </c>
      <c r="Y20" s="400">
        <f t="shared" si="2"/>
        <v>4.8481789250794876</v>
      </c>
      <c r="Z20" s="398">
        <f>DB!H9*$X20</f>
        <v>9.6963578501589751E-2</v>
      </c>
      <c r="AA20" s="402">
        <f>DB!I9*$X20</f>
        <v>8.1707975484006309E-2</v>
      </c>
      <c r="AB20" s="402">
        <f>DB!J9*$X20</f>
        <v>8.4972415960226491E-2</v>
      </c>
      <c r="AC20" s="402">
        <f>DB!K9*$X20</f>
        <v>9.0434697549149387E-2</v>
      </c>
      <c r="AD20" s="407">
        <f>DB!L9*$X20</f>
        <v>495.03785368201636</v>
      </c>
      <c r="AE20" s="401">
        <f>DB!M9*$X20</f>
        <v>0.79025316478795649</v>
      </c>
      <c r="AF20" s="401">
        <f>DB!N9*$X20</f>
        <v>0.43148792433207445</v>
      </c>
      <c r="AG20" s="401">
        <f>DB!O9*$X20</f>
        <v>2.1331987270349746E-2</v>
      </c>
      <c r="AH20" s="401">
        <f>DB!P9*$X20</f>
        <v>3.199798090552462E-3</v>
      </c>
      <c r="AI20" s="401">
        <f>DB!Q9*$X20</f>
        <v>9.6963578501589761E-4</v>
      </c>
      <c r="AJ20" s="401">
        <f>DB!R9*$X20</f>
        <v>2.4240894625397443E-3</v>
      </c>
      <c r="AK20" s="402">
        <f>DB!S9*1000*$X20</f>
        <v>4.8481789250794882E-2</v>
      </c>
      <c r="AL20" s="401">
        <f>DB!T9*$X20</f>
        <v>0.21331987270349748</v>
      </c>
      <c r="AM20" s="400">
        <f>DB!U9*1000*$X20</f>
        <v>4.8481789250794876</v>
      </c>
      <c r="AN20" s="400">
        <f>DB!V9*1000*$X20</f>
        <v>1.3574900990222567</v>
      </c>
      <c r="AO20" s="400">
        <f>DB!W9*1000*$X20</f>
        <v>5.8178147100953863</v>
      </c>
      <c r="AP20" s="401">
        <f>DB!X9*1000*$X20</f>
        <v>0.14544536775238465</v>
      </c>
      <c r="AQ20" s="400">
        <f>DB!Y9*1000*$X20</f>
        <v>2.4240894625397438</v>
      </c>
      <c r="AR20" s="400">
        <f>DB!Z9*1000*$X20</f>
        <v>14.544536775238464</v>
      </c>
      <c r="AS20" s="400">
        <f>DB!AA9*1000*$X20</f>
        <v>14.544536775238464</v>
      </c>
      <c r="AT20" s="400">
        <f>DB!AB9*1000*$X20</f>
        <v>2.7149801980445134</v>
      </c>
      <c r="AU20" s="400">
        <f>DB!AC9*1000*$X20</f>
        <v>3.8785431400635906</v>
      </c>
      <c r="AV20" s="400">
        <f>DB!AD9*1000*$X20</f>
        <v>38.7854314006359</v>
      </c>
      <c r="AW20" s="401">
        <f>DB!AE9*1000*$X20</f>
        <v>0.87267220651430777</v>
      </c>
      <c r="AX20" s="401">
        <f>DB!AF9*$X20</f>
        <v>0.29089073550476929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1</v>
      </c>
      <c r="L21" s="224">
        <f>DB!AM10</f>
        <v>6</v>
      </c>
      <c r="M21" s="224">
        <f>DB!AN10</f>
        <v>2</v>
      </c>
      <c r="N21" s="224">
        <f>DB!AO10</f>
        <v>3</v>
      </c>
      <c r="O21" s="224">
        <f>DB!AP10</f>
        <v>10</v>
      </c>
      <c r="P21" s="224">
        <f>DB!AQ10</f>
        <v>20</v>
      </c>
      <c r="Q21" s="224">
        <f>DB!AR10</f>
        <v>0</v>
      </c>
      <c r="R21" s="224">
        <f t="shared" si="0"/>
        <v>42</v>
      </c>
      <c r="S21" s="224">
        <f>DB!AS10</f>
        <v>0</v>
      </c>
      <c r="T21" s="225">
        <f>DB!C10</f>
        <v>42</v>
      </c>
      <c r="U21" s="335">
        <f>DB!E10</f>
        <v>8426.5</v>
      </c>
      <c r="V21" s="352">
        <f>DB!F10*1000</f>
        <v>34.567188300000005</v>
      </c>
      <c r="W21" s="177">
        <f t="shared" si="1"/>
        <v>200.63095238095238</v>
      </c>
      <c r="X21" s="402">
        <v>1.0808703585943764</v>
      </c>
      <c r="Y21" s="400">
        <f t="shared" si="2"/>
        <v>37.36264921342034</v>
      </c>
      <c r="Z21" s="398">
        <f>DB!H10*$X21</f>
        <v>0.92161201393103487</v>
      </c>
      <c r="AA21" s="402">
        <f>DB!I10*$X21</f>
        <v>0.77166324842117462</v>
      </c>
      <c r="AB21" s="402">
        <f>DB!J10*$X21</f>
        <v>0.80055703047955296</v>
      </c>
      <c r="AC21" s="402">
        <f>DB!K10*$X21</f>
        <v>0.86382444981427819</v>
      </c>
      <c r="AD21" s="407">
        <f>DB!L10*$X21</f>
        <v>3815.0253858839233</v>
      </c>
      <c r="AE21" s="401">
        <f>DB!M10*$X21</f>
        <v>3.6241769737017724</v>
      </c>
      <c r="AF21" s="401">
        <f>DB!N10*$X21</f>
        <v>3.8670341935890047</v>
      </c>
      <c r="AG21" s="401">
        <f>DB!O10*$X21</f>
        <v>0.10835168271891897</v>
      </c>
      <c r="AH21" s="401">
        <f>DB!P10*$X21</f>
        <v>2.5406601465125824E-2</v>
      </c>
      <c r="AI21" s="401">
        <f>DB!Q10*$X21</f>
        <v>7.4725298426840661E-3</v>
      </c>
      <c r="AJ21" s="401">
        <f>DB!R10*$X21</f>
        <v>1.8681324606710167E-2</v>
      </c>
      <c r="AK21" s="402">
        <f>DB!S10*1000*$X21</f>
        <v>2.3538469004454812</v>
      </c>
      <c r="AL21" s="401">
        <f>DB!T10*$X21</f>
        <v>6.501100963135138</v>
      </c>
      <c r="AM21" s="400">
        <f>DB!U10*1000*$X21</f>
        <v>37.36264921342034</v>
      </c>
      <c r="AN21" s="400">
        <f>DB!V10*1000*$X21</f>
        <v>410.98914134762367</v>
      </c>
      <c r="AO21" s="400">
        <f>DB!W10*1000*$X21</f>
        <v>18.68132460671017</v>
      </c>
      <c r="AP21" s="401">
        <f>DB!X10*1000*$X21</f>
        <v>1.12087947640261</v>
      </c>
      <c r="AQ21" s="400">
        <f>DB!Y10*1000*$X21</f>
        <v>18.68132460671017</v>
      </c>
      <c r="AR21" s="400">
        <f>DB!Z10*1000*$X21</f>
        <v>0</v>
      </c>
      <c r="AS21" s="400">
        <f>DB!AA10*1000*$X21</f>
        <v>112.08794764026101</v>
      </c>
      <c r="AT21" s="400">
        <f>DB!AB10*1000*$X21</f>
        <v>20.923083559515387</v>
      </c>
      <c r="AU21" s="400">
        <f>DB!AC10*1000*$X21</f>
        <v>29.890119370736265</v>
      </c>
      <c r="AV21" s="400">
        <f>DB!AD10*1000*$X21</f>
        <v>298.90119370736272</v>
      </c>
      <c r="AW21" s="401">
        <f>DB!AE10*1000*$X21</f>
        <v>6.7252768584156595</v>
      </c>
      <c r="AX21" s="401">
        <f>DB!AF10*$X21</f>
        <v>2.24175895280522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1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4</v>
      </c>
      <c r="M22" s="224">
        <f>DB!AN11</f>
        <v>2</v>
      </c>
      <c r="N22" s="224">
        <f>DB!AO11</f>
        <v>1</v>
      </c>
      <c r="O22" s="224">
        <f>DB!AP11</f>
        <v>3</v>
      </c>
      <c r="P22" s="224">
        <f>DB!AQ11</f>
        <v>1</v>
      </c>
      <c r="Q22" s="224">
        <f>DB!AR11</f>
        <v>0</v>
      </c>
      <c r="R22" s="224">
        <f t="shared" si="0"/>
        <v>12</v>
      </c>
      <c r="S22" s="224">
        <f>DB!AS11</f>
        <v>0</v>
      </c>
      <c r="T22" s="225">
        <f>DB!C11</f>
        <v>12</v>
      </c>
      <c r="U22" s="335">
        <f>DB!E11</f>
        <v>2807</v>
      </c>
      <c r="V22" s="352">
        <f>DB!F11*1000</f>
        <v>22.660910999999999</v>
      </c>
      <c r="W22" s="177">
        <f t="shared" si="1"/>
        <v>233.91666666666666</v>
      </c>
      <c r="X22" s="402">
        <v>1.0808703585943764</v>
      </c>
      <c r="Y22" s="400">
        <f t="shared" si="2"/>
        <v>24.493506998645248</v>
      </c>
      <c r="Z22" s="398">
        <f>DB!H11*$X22</f>
        <v>2.3758701788685892</v>
      </c>
      <c r="AA22" s="402">
        <f>DB!I11*$X22</f>
        <v>1.7156885202317709</v>
      </c>
      <c r="AB22" s="402">
        <f>DB!J11*$X22</f>
        <v>1.9281288709333542</v>
      </c>
      <c r="AC22" s="402">
        <f>DB!K11*$X22</f>
        <v>2.2251534658035923</v>
      </c>
      <c r="AD22" s="407">
        <f>DB!L11*$X22</f>
        <v>2482.9312979596675</v>
      </c>
      <c r="AE22" s="401">
        <f>DB!M11*$X22</f>
        <v>60.768390863638864</v>
      </c>
      <c r="AF22" s="401">
        <f>DB!N11*$X22</f>
        <v>1.7635325039024579</v>
      </c>
      <c r="AG22" s="401">
        <f>DB!O11*$X22</f>
        <v>0.28657403188414943</v>
      </c>
      <c r="AH22" s="401">
        <f>DB!P11*$X22</f>
        <v>1.1022078149390362</v>
      </c>
      <c r="AI22" s="401">
        <f>DB!Q11*$X22</f>
        <v>0.44088312597561446</v>
      </c>
      <c r="AJ22" s="401">
        <f>DB!R11*$X22</f>
        <v>0.75929871695800266</v>
      </c>
      <c r="AK22" s="402">
        <f>DB!S11*1000*$X22</f>
        <v>3.9189611197832397</v>
      </c>
      <c r="AL22" s="401">
        <f>DB!T11*$X22</f>
        <v>1.3226493779268436</v>
      </c>
      <c r="AM22" s="400">
        <f>DB!U11*1000*$X22</f>
        <v>24.493506998645248</v>
      </c>
      <c r="AN22" s="400">
        <f>DB!V11*1000*$X22</f>
        <v>3.4290909798103346</v>
      </c>
      <c r="AO22" s="400">
        <f>DB!W11*1000*$X22</f>
        <v>29.392208398374297</v>
      </c>
      <c r="AP22" s="401">
        <f>DB!X11*1000*$X22</f>
        <v>3.4290909798103346</v>
      </c>
      <c r="AQ22" s="400">
        <f>DB!Y11*1000*$X22</f>
        <v>12.246753499322624</v>
      </c>
      <c r="AR22" s="400">
        <f>DB!Z11*1000*$X22</f>
        <v>73.480520995935763</v>
      </c>
      <c r="AS22" s="400">
        <f>DB!AA11*1000*$X22</f>
        <v>73.480520995935763</v>
      </c>
      <c r="AT22" s="400">
        <f>DB!AB11*1000*$X22</f>
        <v>13.716363919241338</v>
      </c>
      <c r="AU22" s="400">
        <f>DB!AC11*1000*$X22</f>
        <v>19.594805598916199</v>
      </c>
      <c r="AV22" s="400">
        <f>DB!AD11*1000*$X22</f>
        <v>195.94805598916199</v>
      </c>
      <c r="AW22" s="401">
        <f>DB!AE11*1000*$X22</f>
        <v>4.4088312597561448</v>
      </c>
      <c r="AX22" s="401">
        <f>DB!AF11*$X22</f>
        <v>1.4696104199187148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0</v>
      </c>
      <c r="S23" s="224">
        <f>DB!AS12</f>
        <v>0</v>
      </c>
      <c r="T23" s="225">
        <f>DB!C12</f>
        <v>0</v>
      </c>
      <c r="U23" s="335">
        <f>DB!E12</f>
        <v>0</v>
      </c>
      <c r="V23" s="352">
        <f>DB!F12*1000</f>
        <v>0</v>
      </c>
      <c r="W23" s="177">
        <f t="shared" si="1"/>
        <v>0</v>
      </c>
      <c r="X23" s="402">
        <v>1.0808703585943764</v>
      </c>
      <c r="Y23" s="400">
        <f t="shared" si="2"/>
        <v>0</v>
      </c>
      <c r="Z23" s="398">
        <f>DB!H12*$X23</f>
        <v>0</v>
      </c>
      <c r="AA23" s="402">
        <f>DB!I12*$X23</f>
        <v>0</v>
      </c>
      <c r="AB23" s="402">
        <f>DB!J12*$X23</f>
        <v>0</v>
      </c>
      <c r="AC23" s="402">
        <f>DB!K12*$X23</f>
        <v>0</v>
      </c>
      <c r="AD23" s="407">
        <f>DB!L12*$X23</f>
        <v>0</v>
      </c>
      <c r="AE23" s="401">
        <f>DB!M12*$X23</f>
        <v>0</v>
      </c>
      <c r="AF23" s="401">
        <f>DB!N12*$X23</f>
        <v>0</v>
      </c>
      <c r="AG23" s="401">
        <f>DB!O12*$X23</f>
        <v>0</v>
      </c>
      <c r="AH23" s="401">
        <f>DB!P12*$X23</f>
        <v>0</v>
      </c>
      <c r="AI23" s="401">
        <f>DB!Q12*$X23</f>
        <v>0</v>
      </c>
      <c r="AJ23" s="401">
        <f>DB!R12*$X23</f>
        <v>0</v>
      </c>
      <c r="AK23" s="402">
        <f>DB!S12*1000*$X23</f>
        <v>0</v>
      </c>
      <c r="AL23" s="401">
        <f>DB!T12*$X23</f>
        <v>0</v>
      </c>
      <c r="AM23" s="400">
        <f>DB!U12*1000*$X23</f>
        <v>0</v>
      </c>
      <c r="AN23" s="400">
        <f>DB!V12*1000*$X23</f>
        <v>0</v>
      </c>
      <c r="AO23" s="400">
        <f>DB!W12*1000*$X23</f>
        <v>0</v>
      </c>
      <c r="AP23" s="401">
        <f>DB!X12*1000*$X23</f>
        <v>0</v>
      </c>
      <c r="AQ23" s="400">
        <f>DB!Y12*1000*$X23</f>
        <v>0</v>
      </c>
      <c r="AR23" s="400">
        <f>DB!Z12*1000*$X23</f>
        <v>0</v>
      </c>
      <c r="AS23" s="400">
        <f>DB!AA12*1000*$X23</f>
        <v>0</v>
      </c>
      <c r="AT23" s="400">
        <f>DB!AB12*1000*$X23</f>
        <v>0</v>
      </c>
      <c r="AU23" s="400">
        <f>DB!AC12*1000*$X23</f>
        <v>0</v>
      </c>
      <c r="AV23" s="400">
        <f>DB!AD12*1000*$X23</f>
        <v>0</v>
      </c>
      <c r="AW23" s="401">
        <f>DB!AE12*1000*$X23</f>
        <v>0</v>
      </c>
      <c r="AX23" s="401">
        <f>DB!AF12*$X23</f>
        <v>0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3</v>
      </c>
      <c r="M24" s="227">
        <f>DB!AN13</f>
        <v>1</v>
      </c>
      <c r="N24" s="227">
        <f>DB!AO13</f>
        <v>2</v>
      </c>
      <c r="O24" s="227">
        <f>DB!AP13</f>
        <v>5</v>
      </c>
      <c r="P24" s="227">
        <f>DB!AQ13</f>
        <v>0</v>
      </c>
      <c r="Q24" s="227">
        <f>DB!AR13</f>
        <v>0</v>
      </c>
      <c r="R24" s="227">
        <f t="shared" si="0"/>
        <v>11</v>
      </c>
      <c r="S24" s="227">
        <f>DB!AS13</f>
        <v>0</v>
      </c>
      <c r="T24" s="228">
        <f>DB!C13</f>
        <v>11</v>
      </c>
      <c r="U24" s="336">
        <f>DB!E13</f>
        <v>1268</v>
      </c>
      <c r="V24" s="353">
        <f>DB!F13*1000</f>
        <v>10.0952725714286</v>
      </c>
      <c r="W24" s="204">
        <f t="shared" si="1"/>
        <v>115.27272727272727</v>
      </c>
      <c r="X24" s="408">
        <v>1.0808703585943764</v>
      </c>
      <c r="Y24" s="411">
        <f t="shared" si="2"/>
        <v>10.911680884388003</v>
      </c>
      <c r="Z24" s="399">
        <f>DB!H13*$X24</f>
        <v>0.74926875406130788</v>
      </c>
      <c r="AA24" s="408">
        <f>DB!I13*$X24</f>
        <v>0.52994396828510892</v>
      </c>
      <c r="AB24" s="408">
        <f>DB!J13*$X24</f>
        <v>0.59577777628758333</v>
      </c>
      <c r="AC24" s="408">
        <f>DB!K13*$X24</f>
        <v>0.69361918155092894</v>
      </c>
      <c r="AD24" s="409">
        <f>DB!L13*$X24</f>
        <v>1106.1280029312979</v>
      </c>
      <c r="AE24" s="410">
        <f>DB!M13*$X24</f>
        <v>8.9148432825449699</v>
      </c>
      <c r="AF24" s="410">
        <f>DB!N13*$X24</f>
        <v>1.2330199399358426</v>
      </c>
      <c r="AG24" s="410">
        <f>DB!O13*$X24</f>
        <v>0.10802564075544098</v>
      </c>
      <c r="AH24" s="410">
        <f>DB!P13*$X24</f>
        <v>0.29461538387847586</v>
      </c>
      <c r="AI24" s="410">
        <f>DB!Q13*$X24</f>
        <v>0.12002848972826739</v>
      </c>
      <c r="AJ24" s="410">
        <f>DB!R13*$X24</f>
        <v>0.20732193680337163</v>
      </c>
      <c r="AK24" s="408">
        <f>DB!S13*1000*$X24</f>
        <v>3.1643874564725167</v>
      </c>
      <c r="AL24" s="410">
        <f>DB!T13*$X24</f>
        <v>0.58923076775695071</v>
      </c>
      <c r="AM24" s="411">
        <f>DB!U13*1000*$X24</f>
        <v>2.1823361768775902</v>
      </c>
      <c r="AN24" s="411">
        <f>DB!V13*1000*$X24</f>
        <v>1.0911680884388002</v>
      </c>
      <c r="AO24" s="411">
        <f>DB!W13*1000*$X24</f>
        <v>130.94017061265583</v>
      </c>
      <c r="AP24" s="410">
        <f>DB!X13*1000*$X24</f>
        <v>1.5276353238143163</v>
      </c>
      <c r="AQ24" s="411">
        <f>DB!Y13*1000*$X24</f>
        <v>5.455840442193991</v>
      </c>
      <c r="AR24" s="411">
        <f>DB!Z13*1000*$X24</f>
        <v>534.67236333501057</v>
      </c>
      <c r="AS24" s="411">
        <f>DB!AA13*1000*$X24</f>
        <v>0</v>
      </c>
      <c r="AT24" s="411">
        <f>DB!AB13*1000*$X24</f>
        <v>6.1105412952572653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6.3942449982513487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104</v>
      </c>
      <c r="I25" s="230">
        <f t="shared" si="3"/>
        <v>170</v>
      </c>
      <c r="J25" s="230">
        <f t="shared" si="3"/>
        <v>105</v>
      </c>
      <c r="K25" s="230">
        <f t="shared" si="3"/>
        <v>159</v>
      </c>
      <c r="L25" s="230">
        <f t="shared" si="3"/>
        <v>282</v>
      </c>
      <c r="M25" s="230">
        <f t="shared" si="3"/>
        <v>568</v>
      </c>
      <c r="N25" s="230">
        <f t="shared" si="3"/>
        <v>682</v>
      </c>
      <c r="O25" s="230">
        <f t="shared" si="3"/>
        <v>1426</v>
      </c>
      <c r="P25" s="230">
        <f t="shared" si="3"/>
        <v>1375</v>
      </c>
      <c r="Q25" s="230">
        <f t="shared" si="3"/>
        <v>218</v>
      </c>
      <c r="R25" s="230">
        <f t="shared" si="3"/>
        <v>5089</v>
      </c>
      <c r="S25" s="230">
        <f t="shared" si="3"/>
        <v>36</v>
      </c>
      <c r="T25" s="231">
        <f>SUM(T13:T24)</f>
        <v>5125</v>
      </c>
      <c r="U25" s="337">
        <f>SUM(U13:U24)</f>
        <v>128650.88000000069</v>
      </c>
      <c r="V25" s="354">
        <f>SUM(V13:V24)</f>
        <v>535.97926919182999</v>
      </c>
      <c r="W25" s="232"/>
      <c r="X25" s="396"/>
      <c r="Y25" s="445">
        <f>SUM(Y13:Y24)</f>
        <v>579.32410489052506</v>
      </c>
      <c r="Z25" s="447">
        <f t="shared" ref="Z25:AX25" si="4">SUM(Z13:Z24)</f>
        <v>27.057768362443348</v>
      </c>
      <c r="AA25" s="448">
        <f t="shared" si="4"/>
        <v>19.422736176487426</v>
      </c>
      <c r="AB25" s="448">
        <f t="shared" si="4"/>
        <v>21.517879722686061</v>
      </c>
      <c r="AC25" s="448">
        <f t="shared" si="4"/>
        <v>25.021570649771498</v>
      </c>
      <c r="AD25" s="444">
        <f>SUM(AD13:AD24)</f>
        <v>59115.026569852023</v>
      </c>
      <c r="AE25" s="449">
        <f t="shared" si="4"/>
        <v>387.64023147809564</v>
      </c>
      <c r="AF25" s="449">
        <f t="shared" si="4"/>
        <v>53.804256759057331</v>
      </c>
      <c r="AG25" s="449">
        <f t="shared" si="4"/>
        <v>3.7414089631636513</v>
      </c>
      <c r="AH25" s="449">
        <f t="shared" si="4"/>
        <v>13.543933535978972</v>
      </c>
      <c r="AI25" s="449">
        <f t="shared" si="4"/>
        <v>6.5515233747936872</v>
      </c>
      <c r="AJ25" s="449">
        <f t="shared" si="4"/>
        <v>7.6811172406460315</v>
      </c>
      <c r="AK25" s="448">
        <f>SUM(AK13:AK24)</f>
        <v>38.727220486388511</v>
      </c>
      <c r="AL25" s="449">
        <f t="shared" si="4"/>
        <v>14.167601090151566</v>
      </c>
      <c r="AM25" s="445">
        <f>SUM(AM13:AM24)</f>
        <v>5595.1037839933751</v>
      </c>
      <c r="AN25" s="445">
        <f>SUM(AN13:AN24)</f>
        <v>550.01567224866096</v>
      </c>
      <c r="AO25" s="445">
        <f t="shared" ref="AO25" si="5">SUM(AO13:AO24)</f>
        <v>603.89308903519463</v>
      </c>
      <c r="AP25" s="449">
        <f>SUM(AP13:AP24)</f>
        <v>215.49158311433627</v>
      </c>
      <c r="AQ25" s="445">
        <f t="shared" ref="AQ25" si="6">SUM(AQ13:AQ24)</f>
        <v>1983.8979803857023</v>
      </c>
      <c r="AR25" s="445">
        <f>SUM(AR13:AR24)</f>
        <v>2788.9869278850556</v>
      </c>
      <c r="AS25" s="445">
        <f>SUM(AS13:AS24)</f>
        <v>13275.62897502604</v>
      </c>
      <c r="AT25" s="445">
        <f t="shared" si="4"/>
        <v>324.42149873869306</v>
      </c>
      <c r="AU25" s="445">
        <f t="shared" si="4"/>
        <v>454.72993920491115</v>
      </c>
      <c r="AV25" s="445">
        <f>SUM(AV13:AV24)</f>
        <v>12398.636619089939</v>
      </c>
      <c r="AW25" s="449">
        <f>SUM(AW13:AW24)</f>
        <v>102.31423632110437</v>
      </c>
      <c r="AX25" s="449">
        <f t="shared" si="4"/>
        <v>376.04034982584272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686</v>
      </c>
      <c r="I27" s="224">
        <f>DB!AJ14</f>
        <v>1013</v>
      </c>
      <c r="J27" s="224">
        <f>DB!AK14</f>
        <v>297</v>
      </c>
      <c r="K27" s="224">
        <f>DB!AL14</f>
        <v>456</v>
      </c>
      <c r="L27" s="224">
        <f>DB!AM14</f>
        <v>214</v>
      </c>
      <c r="M27" s="224">
        <f>DB!AN14</f>
        <v>361</v>
      </c>
      <c r="N27" s="224">
        <f>DB!AO14</f>
        <v>599</v>
      </c>
      <c r="O27" s="224">
        <f>DB!AP14</f>
        <v>1296</v>
      </c>
      <c r="P27" s="224">
        <f>DB!AQ14</f>
        <v>1338</v>
      </c>
      <c r="Q27" s="224">
        <f>DB!AR14</f>
        <v>249</v>
      </c>
      <c r="R27" s="224">
        <f>SUM(H27:Q27)</f>
        <v>6509</v>
      </c>
      <c r="S27" s="224">
        <f>DB!AS14</f>
        <v>0</v>
      </c>
      <c r="T27" s="225">
        <f>DB!C14</f>
        <v>6509</v>
      </c>
      <c r="U27" s="335">
        <f>DB!E14</f>
        <v>38795.5</v>
      </c>
      <c r="V27" s="352">
        <f>DB!F14*1000</f>
        <v>99.826856355556004</v>
      </c>
      <c r="W27" s="177">
        <f>IF(T27=0,0,U27/T27)</f>
        <v>5.9602857581809801</v>
      </c>
      <c r="X27" s="402">
        <v>1.0808703585943764</v>
      </c>
      <c r="Y27" s="400">
        <f t="shared" ref="Y27:Y35" si="7">V27*X27</f>
        <v>107.89989002637913</v>
      </c>
      <c r="Z27" s="398">
        <f>DB!H14*$X27</f>
        <v>8.8118243521542112</v>
      </c>
      <c r="AA27" s="402">
        <f>DB!I14*$X27</f>
        <v>8.1011237431798477</v>
      </c>
      <c r="AB27" s="402">
        <f>DB!J14*$X27</f>
        <v>8.4564740476672942</v>
      </c>
      <c r="AC27" s="402">
        <f>DB!K14*$X27</f>
        <v>8.7139951185300397</v>
      </c>
      <c r="AD27" s="407">
        <f>DB!L14*$X27</f>
        <v>11017.441970813614</v>
      </c>
      <c r="AE27" s="401">
        <f>DB!M14*$X27</f>
        <v>309.88848415576319</v>
      </c>
      <c r="AF27" s="401">
        <f>DB!N14*$X27</f>
        <v>5.7186941713980843</v>
      </c>
      <c r="AG27" s="401">
        <f>DB!O14*$X27</f>
        <v>0.47475951611605255</v>
      </c>
      <c r="AH27" s="401">
        <f>DB!P14*$X27</f>
        <v>42.620456560420052</v>
      </c>
      <c r="AI27" s="401">
        <f>DB!Q14*$X27</f>
        <v>24.385375145962378</v>
      </c>
      <c r="AJ27" s="401">
        <f>DB!R14*$X27</f>
        <v>29.456669977200214</v>
      </c>
      <c r="AK27" s="402">
        <f>DB!S14*1000*$X27</f>
        <v>16.184983503956435</v>
      </c>
      <c r="AL27" s="401">
        <f>DB!T14*$X27</f>
        <v>106.82089112610491</v>
      </c>
      <c r="AM27" s="400">
        <f>DB!U14*1000*$X27</f>
        <v>107.89989002637913</v>
      </c>
      <c r="AN27" s="400">
        <f>DB!V14*1000*$X27</f>
        <v>291.32970307122559</v>
      </c>
      <c r="AO27" s="400">
        <f>DB!W14*1000*$X27</f>
        <v>38.843960409494471</v>
      </c>
      <c r="AP27" s="401">
        <f>DB!X14*1000*$X27</f>
        <v>3.5606963708707511</v>
      </c>
      <c r="AQ27" s="400">
        <f>DB!Y14*1000*$X27</f>
        <v>205.00979105011126</v>
      </c>
      <c r="AR27" s="400">
        <f>DB!Z14*1000*$X27</f>
        <v>2589.5973606331486</v>
      </c>
      <c r="AS27" s="400">
        <f>DB!AA14*1000*$X27</f>
        <v>420.80957110287164</v>
      </c>
      <c r="AT27" s="400">
        <f>DB!AB14*1000*$X27</f>
        <v>60.423938414770191</v>
      </c>
      <c r="AU27" s="400">
        <f>DB!AC14*1000*$X27</f>
        <v>194.21980204749019</v>
      </c>
      <c r="AV27" s="400">
        <f>DB!AD14*1000*$X27</f>
        <v>2157.9978005276471</v>
      </c>
      <c r="AW27" s="401">
        <f>DB!AE14*1000*$X27</f>
        <v>19.421980204747289</v>
      </c>
      <c r="AX27" s="401">
        <f>DB!AF14*$X27</f>
        <v>8.200391642004849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408</v>
      </c>
      <c r="I28" s="224">
        <f>DB!AJ15</f>
        <v>1174</v>
      </c>
      <c r="J28" s="224">
        <f>DB!AK15</f>
        <v>252</v>
      </c>
      <c r="K28" s="224">
        <f>DB!AL15</f>
        <v>444</v>
      </c>
      <c r="L28" s="224">
        <f>DB!AM15</f>
        <v>205</v>
      </c>
      <c r="M28" s="224">
        <f>DB!AN15</f>
        <v>687</v>
      </c>
      <c r="N28" s="224">
        <f>DB!AO15</f>
        <v>872</v>
      </c>
      <c r="O28" s="224">
        <f>DB!AP15</f>
        <v>1080</v>
      </c>
      <c r="P28" s="224">
        <f>DB!AQ15</f>
        <v>791</v>
      </c>
      <c r="Q28" s="224">
        <f>DB!AR15</f>
        <v>133</v>
      </c>
      <c r="R28" s="224">
        <f t="shared" ref="R28:R35" si="8">SUM(H28:Q28)</f>
        <v>6046</v>
      </c>
      <c r="S28" s="224">
        <f>DB!AS15</f>
        <v>0</v>
      </c>
      <c r="T28" s="225">
        <f>DB!C15</f>
        <v>6046</v>
      </c>
      <c r="U28" s="335">
        <f>DB!E15</f>
        <v>42510.93</v>
      </c>
      <c r="V28" s="352">
        <f>DB!F15*1000</f>
        <v>122.82798943799401</v>
      </c>
      <c r="W28" s="177">
        <f t="shared" ref="W28:W35" si="9">IF(T28=0,0,U28/T28)</f>
        <v>7.0312487595104205</v>
      </c>
      <c r="X28" s="402">
        <v>1.0808703585943764</v>
      </c>
      <c r="Y28" s="400">
        <f t="shared" si="7"/>
        <v>132.76113298927086</v>
      </c>
      <c r="Z28" s="398">
        <f>DB!H15*$X28</f>
        <v>16.019843380706671</v>
      </c>
      <c r="AA28" s="402">
        <f>DB!I15*$X28</f>
        <v>14.748876800888373</v>
      </c>
      <c r="AB28" s="402">
        <f>DB!J15*$X28</f>
        <v>15.384360090798388</v>
      </c>
      <c r="AC28" s="402">
        <f>DB!K15*$X28</f>
        <v>15.87203598597768</v>
      </c>
      <c r="AD28" s="407">
        <f>DB!L15*$X28</f>
        <v>13555.973767268586</v>
      </c>
      <c r="AE28" s="401">
        <f>DB!M15*$X28</f>
        <v>289.41926991663757</v>
      </c>
      <c r="AF28" s="401">
        <f>DB!N15*$X28</f>
        <v>8.0984291123458423</v>
      </c>
      <c r="AG28" s="401">
        <f>DB!O15*$X28</f>
        <v>1.3276113298927301</v>
      </c>
      <c r="AH28" s="401">
        <f>DB!P15*$X28</f>
        <v>44.740501817386679</v>
      </c>
      <c r="AI28" s="401">
        <f>DB!Q15*$X28</f>
        <v>16.595141623660638</v>
      </c>
      <c r="AJ28" s="401">
        <f>DB!R15*$X28</f>
        <v>35.845505907106826</v>
      </c>
      <c r="AK28" s="402">
        <f>DB!S15*1000*$X28</f>
        <v>1.0222607240174939</v>
      </c>
      <c r="AL28" s="401">
        <f>DB!T15*$X28</f>
        <v>119.21949742436888</v>
      </c>
      <c r="AM28" s="400">
        <f>DB!U15*1000*$X28</f>
        <v>716.91011814213016</v>
      </c>
      <c r="AN28" s="400">
        <f>DB!V15*1000*$X28</f>
        <v>238.97003938070029</v>
      </c>
      <c r="AO28" s="400">
        <f>DB!W15*1000*$X28</f>
        <v>46.466396546248149</v>
      </c>
      <c r="AP28" s="401">
        <f>DB!X15*1000*$X28</f>
        <v>25.224615267962481</v>
      </c>
      <c r="AQ28" s="400">
        <f>DB!Y15*1000*$X28</f>
        <v>116.82979703056729</v>
      </c>
      <c r="AR28" s="400">
        <f>DB!Z15*1000*$X28</f>
        <v>30.535060587531621</v>
      </c>
      <c r="AS28" s="400">
        <f>DB!AA15*1000*$X28</f>
        <v>398.28339896782444</v>
      </c>
      <c r="AT28" s="400">
        <f>DB!AB15*1000*$X28</f>
        <v>74.346234473996375</v>
      </c>
      <c r="AU28" s="400">
        <f>DB!AC15*1000*$X28</f>
        <v>146.03724628820939</v>
      </c>
      <c r="AV28" s="400">
        <f>DB!AD15*1000*$X28</f>
        <v>292.07449257641878</v>
      </c>
      <c r="AW28" s="401">
        <f>DB!AE15*1000*$X28</f>
        <v>4.1155951226676519</v>
      </c>
      <c r="AX28" s="401">
        <f>DB!AF15*$X28</f>
        <v>5.4432064525605117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344</v>
      </c>
      <c r="I29" s="224">
        <f>DB!AJ16</f>
        <v>408</v>
      </c>
      <c r="J29" s="224">
        <f>DB!AK16</f>
        <v>38</v>
      </c>
      <c r="K29" s="224">
        <f>DB!AL16</f>
        <v>84</v>
      </c>
      <c r="L29" s="224">
        <f>DB!AM16</f>
        <v>178</v>
      </c>
      <c r="M29" s="224">
        <f>DB!AN16</f>
        <v>588</v>
      </c>
      <c r="N29" s="224">
        <f>DB!AO16</f>
        <v>1174</v>
      </c>
      <c r="O29" s="224">
        <f>DB!AP16</f>
        <v>2601</v>
      </c>
      <c r="P29" s="224">
        <f>DB!AQ16</f>
        <v>2658</v>
      </c>
      <c r="Q29" s="224">
        <f>DB!AR16</f>
        <v>313</v>
      </c>
      <c r="R29" s="224">
        <f t="shared" si="8"/>
        <v>8386</v>
      </c>
      <c r="S29" s="224">
        <f>DB!AS16</f>
        <v>1</v>
      </c>
      <c r="T29" s="225">
        <f>DB!C16</f>
        <v>8387</v>
      </c>
      <c r="U29" s="335">
        <f>DB!E16</f>
        <v>56043.849999999897</v>
      </c>
      <c r="V29" s="352">
        <f>DB!F16*1000</f>
        <v>130.396504438508</v>
      </c>
      <c r="W29" s="177">
        <f t="shared" si="9"/>
        <v>6.6822284487897816</v>
      </c>
      <c r="X29" s="402">
        <v>1.0808703585943764</v>
      </c>
      <c r="Y29" s="400">
        <f t="shared" si="7"/>
        <v>140.94171651190334</v>
      </c>
      <c r="Z29" s="398">
        <f>DB!H16*$X29</f>
        <v>10.523648166222692</v>
      </c>
      <c r="AA29" s="402">
        <f>DB!I16*$X29</f>
        <v>9.6592056382829092</v>
      </c>
      <c r="AB29" s="402">
        <f>DB!J16*$X29</f>
        <v>10.091426902252817</v>
      </c>
      <c r="AC29" s="402">
        <f>DB!K16*$X29</f>
        <v>10.415592850230045</v>
      </c>
      <c r="AD29" s="407">
        <f>DB!L16*$X29</f>
        <v>14391.276789597885</v>
      </c>
      <c r="AE29" s="401">
        <f>DB!M16*$X29</f>
        <v>443.54358186295474</v>
      </c>
      <c r="AF29" s="401">
        <f>DB!N16*$X29</f>
        <v>7.1175566838516122</v>
      </c>
      <c r="AG29" s="401">
        <f>DB!O16*$X29</f>
        <v>1.2684754486072143</v>
      </c>
      <c r="AH29" s="401">
        <f>DB!P16*$X29</f>
        <v>40.450272638918854</v>
      </c>
      <c r="AI29" s="401">
        <f>DB!Q16*$X29</f>
        <v>19.168073445622326</v>
      </c>
      <c r="AJ29" s="401">
        <f>DB!R16*$X29</f>
        <v>7.1880275421079158</v>
      </c>
      <c r="AK29" s="402">
        <f>DB!S16*1000*$X29</f>
        <v>15.503588816309389</v>
      </c>
      <c r="AL29" s="401">
        <f>DB!T16*$X29</f>
        <v>77.65888579806392</v>
      </c>
      <c r="AM29" s="400">
        <f>DB!U16*1000*$X29</f>
        <v>140.94171651190334</v>
      </c>
      <c r="AN29" s="400">
        <f>DB!V16*1000*$X29</f>
        <v>267.78926137264421</v>
      </c>
      <c r="AO29" s="400">
        <f>DB!W16*1000*$X29</f>
        <v>8.4565029907154656</v>
      </c>
      <c r="AP29" s="401">
        <f>DB!X16*1000*$X29</f>
        <v>4.6510766448930108</v>
      </c>
      <c r="AQ29" s="400">
        <f>DB!Y16*1000*$X29</f>
        <v>267.78926137264421</v>
      </c>
      <c r="AR29" s="400">
        <f>DB!Z16*1000*$X29</f>
        <v>3382.6011962858511</v>
      </c>
      <c r="AS29" s="400">
        <f>DB!AA16*1000*$X29</f>
        <v>549.67269439646168</v>
      </c>
      <c r="AT29" s="400">
        <f>DB!AB16*1000*$X29</f>
        <v>78.927361246675616</v>
      </c>
      <c r="AU29" s="400">
        <f>DB!AC16*1000*$X29</f>
        <v>253.6950897214461</v>
      </c>
      <c r="AV29" s="400">
        <f>DB!AD16*1000*$X29</f>
        <v>2818.8343302382505</v>
      </c>
      <c r="AW29" s="401">
        <f>DB!AE16*1000*$X29</f>
        <v>25.369508972145148</v>
      </c>
      <c r="AX29" s="401">
        <f>DB!AF16*$X29</f>
        <v>10.711570454905488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2</v>
      </c>
      <c r="I30" s="224">
        <f>DB!AJ17</f>
        <v>4</v>
      </c>
      <c r="J30" s="224">
        <f>DB!AK17</f>
        <v>0</v>
      </c>
      <c r="K30" s="224">
        <f>DB!AL17</f>
        <v>1</v>
      </c>
      <c r="L30" s="224">
        <f>DB!AM17</f>
        <v>2</v>
      </c>
      <c r="M30" s="224">
        <f>DB!AN17</f>
        <v>2</v>
      </c>
      <c r="N30" s="224">
        <f>DB!AO17</f>
        <v>5</v>
      </c>
      <c r="O30" s="224">
        <f>DB!AP17</f>
        <v>31</v>
      </c>
      <c r="P30" s="224">
        <f>DB!AQ17</f>
        <v>44</v>
      </c>
      <c r="Q30" s="224">
        <f>DB!AR17</f>
        <v>7</v>
      </c>
      <c r="R30" s="224">
        <f t="shared" si="8"/>
        <v>98</v>
      </c>
      <c r="S30" s="224">
        <f>DB!AS17</f>
        <v>0</v>
      </c>
      <c r="T30" s="225">
        <f>DB!C17</f>
        <v>98</v>
      </c>
      <c r="U30" s="335">
        <f>DB!E17</f>
        <v>774.3</v>
      </c>
      <c r="V30" s="352">
        <f>DB!F17*1000</f>
        <v>2.1840867947928997</v>
      </c>
      <c r="W30" s="177">
        <f t="shared" si="9"/>
        <v>7.9010204081632649</v>
      </c>
      <c r="X30" s="402">
        <v>1.0808703585943764</v>
      </c>
      <c r="Y30" s="400">
        <f t="shared" si="7"/>
        <v>2.3607146770890437</v>
      </c>
      <c r="Z30" s="398">
        <f>DB!H17*$X30</f>
        <v>7.1608345205034299E-2</v>
      </c>
      <c r="AA30" s="402">
        <f>DB!I17*$X30</f>
        <v>6.638329671974387E-2</v>
      </c>
      <c r="AB30" s="402">
        <f>DB!J17*$X30</f>
        <v>6.8995820962389126E-2</v>
      </c>
      <c r="AC30" s="402">
        <f>DB!K17*$X30</f>
        <v>7.1151940367463778E-2</v>
      </c>
      <c r="AD30" s="407">
        <f>DB!L17*$X30</f>
        <v>241.04785424820872</v>
      </c>
      <c r="AE30" s="401">
        <f>DB!M17*$X30</f>
        <v>0.58545723991808263</v>
      </c>
      <c r="AF30" s="401">
        <f>DB!N17*$X30</f>
        <v>0.28918754794340762</v>
      </c>
      <c r="AG30" s="401">
        <f>DB!O17*$X30</f>
        <v>1.6525002739623307E-2</v>
      </c>
      <c r="AH30" s="401">
        <f>DB!P17*$X30</f>
        <v>2.3607146770890441E-2</v>
      </c>
      <c r="AI30" s="401">
        <f>DB!Q17*$X30</f>
        <v>3.5410720156335658E-3</v>
      </c>
      <c r="AJ30" s="401">
        <f>DB!R17*$X30</f>
        <v>5.9017866927226102E-3</v>
      </c>
      <c r="AK30" s="402">
        <f>DB!S17*1000*$X30</f>
        <v>2.3607146770890441E-2</v>
      </c>
      <c r="AL30" s="401">
        <f>DB!T17*$X30</f>
        <v>2.3607146770890443E-4</v>
      </c>
      <c r="AM30" s="400">
        <f>DB!U17*1000*$X30</f>
        <v>2.5967861447979486</v>
      </c>
      <c r="AN30" s="400">
        <f>DB!V17*1000*$X30</f>
        <v>0.33050005479246614</v>
      </c>
      <c r="AO30" s="400">
        <f>DB!W17*1000*$X30</f>
        <v>4.9575008218869933E-2</v>
      </c>
      <c r="AP30" s="401">
        <f>DB!X17*1000*$X30</f>
        <v>7.0821440312671319E-2</v>
      </c>
      <c r="AQ30" s="400">
        <f>DB!Y17*1000*$X30</f>
        <v>1.1803573385445219</v>
      </c>
      <c r="AR30" s="400">
        <f>DB!Z17*1000*$X30</f>
        <v>7.0821440312671324</v>
      </c>
      <c r="AS30" s="400">
        <f>DB!AA17*1000*$X30</f>
        <v>7.0821440312671324</v>
      </c>
      <c r="AT30" s="400">
        <f>DB!AB17*1000*$X30</f>
        <v>1.3220002191698603</v>
      </c>
      <c r="AU30" s="400">
        <f>DB!AC17*1000*$X30</f>
        <v>1.8885717416712353</v>
      </c>
      <c r="AV30" s="400">
        <f>DB!AD17*1000*$X30</f>
        <v>18.88571741671235</v>
      </c>
      <c r="AW30" s="401">
        <f>DB!AE17*1000*$X30</f>
        <v>0.42492864187602791</v>
      </c>
      <c r="AX30" s="401">
        <f>DB!AF17*$X30</f>
        <v>0.14164288062534264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173</v>
      </c>
      <c r="I31" s="224">
        <f>DB!AJ18</f>
        <v>98</v>
      </c>
      <c r="J31" s="224">
        <f>DB!AK18</f>
        <v>58</v>
      </c>
      <c r="K31" s="224">
        <f>DB!AL18</f>
        <v>92</v>
      </c>
      <c r="L31" s="224">
        <f>DB!AM18</f>
        <v>75</v>
      </c>
      <c r="M31" s="224">
        <f>DB!AN18</f>
        <v>160</v>
      </c>
      <c r="N31" s="224">
        <f>DB!AO18</f>
        <v>182</v>
      </c>
      <c r="O31" s="224">
        <f>DB!AP18</f>
        <v>209</v>
      </c>
      <c r="P31" s="224">
        <f>DB!AQ18</f>
        <v>101</v>
      </c>
      <c r="Q31" s="224">
        <f>DB!AR18</f>
        <v>12</v>
      </c>
      <c r="R31" s="224">
        <f t="shared" si="8"/>
        <v>1160</v>
      </c>
      <c r="S31" s="224">
        <f>DB!AS18</f>
        <v>2</v>
      </c>
      <c r="T31" s="225">
        <f>DB!C18</f>
        <v>1162</v>
      </c>
      <c r="U31" s="335">
        <f>DB!E18</f>
        <v>8581.7999999999993</v>
      </c>
      <c r="V31" s="352">
        <f>DB!F18*1000</f>
        <v>11.8828613291924</v>
      </c>
      <c r="W31" s="177">
        <f t="shared" si="9"/>
        <v>7.3853700516351113</v>
      </c>
      <c r="X31" s="402">
        <v>1.0808703585943764</v>
      </c>
      <c r="Y31" s="400">
        <f t="shared" si="7"/>
        <v>12.843832586011438</v>
      </c>
      <c r="Z31" s="398">
        <f>DB!H18*$X31</f>
        <v>1.9993566058891388</v>
      </c>
      <c r="AA31" s="402">
        <f>DB!I18*$X31</f>
        <v>1.8368393109008159</v>
      </c>
      <c r="AB31" s="402">
        <f>DB!J18*$X31</f>
        <v>1.915957319630619</v>
      </c>
      <c r="AC31" s="402">
        <f>DB!K18*$X31</f>
        <v>1.9774364649423515</v>
      </c>
      <c r="AD31" s="407">
        <f>DB!L18*$X31</f>
        <v>1311.4580576924693</v>
      </c>
      <c r="AE31" s="401">
        <f>DB!M18*$X31</f>
        <v>25.084005040480385</v>
      </c>
      <c r="AF31" s="401">
        <f>DB!N18*$X31</f>
        <v>0.86053678326276983</v>
      </c>
      <c r="AG31" s="401">
        <f>DB!O18*$X31</f>
        <v>8.9906828102081573E-2</v>
      </c>
      <c r="AH31" s="401">
        <f>DB!P18*$X31</f>
        <v>2.6072980149603571</v>
      </c>
      <c r="AI31" s="401">
        <f>DB!Q18*$X31</f>
        <v>1.7467612316975702</v>
      </c>
      <c r="AJ31" s="401">
        <f>DB!R18*$X31</f>
        <v>2.2990460328960802</v>
      </c>
      <c r="AK31" s="402">
        <f>DB!S18*1000*$X31</f>
        <v>0.47522180568242561</v>
      </c>
      <c r="AL31" s="401">
        <f>DB!T18*$X31</f>
        <v>0.56512863378451239</v>
      </c>
      <c r="AM31" s="400">
        <f>DB!U18*1000*$X31</f>
        <v>12.843832586011438</v>
      </c>
      <c r="AN31" s="400">
        <f>DB!V18*1000*$X31</f>
        <v>24.403281913421775</v>
      </c>
      <c r="AO31" s="400">
        <f>DB!W18*1000*$X31</f>
        <v>7.7062995516069499</v>
      </c>
      <c r="AP31" s="401">
        <f>DB!X18*1000*$X31</f>
        <v>0.42384647533838149</v>
      </c>
      <c r="AQ31" s="400">
        <f>DB!Y18*1000*$X31</f>
        <v>24.403281913421775</v>
      </c>
      <c r="AR31" s="400">
        <f>DB!Z18*1000*$X31</f>
        <v>308.25198206428036</v>
      </c>
      <c r="AS31" s="400">
        <f>DB!AA18*1000*$X31</f>
        <v>50.090947085444867</v>
      </c>
      <c r="AT31" s="400">
        <f>DB!AB18*1000*$X31</f>
        <v>7.192546248166531</v>
      </c>
      <c r="AU31" s="400">
        <f>DB!AC18*1000*$X31</f>
        <v>23.118898654820999</v>
      </c>
      <c r="AV31" s="400">
        <f>DB!AD18*1000*$X31</f>
        <v>256.87665172023304</v>
      </c>
      <c r="AW31" s="401">
        <f>DB!AE18*1000*$X31</f>
        <v>2.3118898654820779</v>
      </c>
      <c r="AX31" s="401">
        <f>DB!AF18*$X31</f>
        <v>0.97613127653687859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7</v>
      </c>
      <c r="I32" s="224">
        <f>DB!AJ19</f>
        <v>41</v>
      </c>
      <c r="J32" s="224">
        <f>DB!AK19</f>
        <v>26</v>
      </c>
      <c r="K32" s="224">
        <f>DB!AL19</f>
        <v>50</v>
      </c>
      <c r="L32" s="224">
        <f>DB!AM19</f>
        <v>9</v>
      </c>
      <c r="M32" s="224">
        <f>DB!AN19</f>
        <v>17</v>
      </c>
      <c r="N32" s="224">
        <f>DB!AO19</f>
        <v>9</v>
      </c>
      <c r="O32" s="224">
        <f>DB!AP19</f>
        <v>15</v>
      </c>
      <c r="P32" s="224">
        <f>DB!AQ19</f>
        <v>19</v>
      </c>
      <c r="Q32" s="224">
        <f>DB!AR19</f>
        <v>3</v>
      </c>
      <c r="R32" s="224">
        <f t="shared" si="8"/>
        <v>196</v>
      </c>
      <c r="S32" s="224">
        <f>DB!AS19</f>
        <v>0</v>
      </c>
      <c r="T32" s="225">
        <f>DB!C19</f>
        <v>196</v>
      </c>
      <c r="U32" s="335">
        <f>DB!E19</f>
        <v>1274.3800000000001</v>
      </c>
      <c r="V32" s="352">
        <f>DB!F19*1000</f>
        <v>0.53447497200000094</v>
      </c>
      <c r="W32" s="177">
        <f t="shared" si="9"/>
        <v>6.5019387755102045</v>
      </c>
      <c r="X32" s="402">
        <v>1.0808703585943764</v>
      </c>
      <c r="Y32" s="400">
        <f t="shared" si="7"/>
        <v>0.57769815464536034</v>
      </c>
      <c r="Z32" s="398">
        <f>DB!H19*$X32</f>
        <v>3.5239587433366915E-2</v>
      </c>
      <c r="AA32" s="402">
        <f>DB!I19*$X32</f>
        <v>3.2512852143440824E-2</v>
      </c>
      <c r="AB32" s="402">
        <f>DB!J19*$X32</f>
        <v>3.3876219788403869E-2</v>
      </c>
      <c r="AC32" s="402">
        <f>DB!K19*$X32</f>
        <v>3.4850604009239151E-2</v>
      </c>
      <c r="AD32" s="407">
        <f>DB!L19*$X32</f>
        <v>58.987603174528346</v>
      </c>
      <c r="AE32" s="401">
        <f>DB!M19*$X32</f>
        <v>2.8596058654945282</v>
      </c>
      <c r="AF32" s="401">
        <f>DB!N19*$X32</f>
        <v>5.0548588531468944E-2</v>
      </c>
      <c r="AG32" s="401">
        <f>DB!O19*$X32</f>
        <v>7.5100760103896918E-4</v>
      </c>
      <c r="AH32" s="401">
        <f>DB!P19*$X32</f>
        <v>6.0080608083117361E-2</v>
      </c>
      <c r="AI32" s="401">
        <f>DB!Q19*$X32</f>
        <v>2.5996416959041167E-2</v>
      </c>
      <c r="AJ32" s="401">
        <f>DB!R19*$X32</f>
        <v>4.1016568979820617E-2</v>
      </c>
      <c r="AK32" s="402">
        <f>DB!S19*1000*$X32</f>
        <v>2.4263322495105093E-2</v>
      </c>
      <c r="AL32" s="401">
        <f>DB!T19*$X32</f>
        <v>3.2928794814785479E-2</v>
      </c>
      <c r="AM32" s="400">
        <f>DB!U19*1000*$X32</f>
        <v>0.57769815464536034</v>
      </c>
      <c r="AN32" s="400">
        <f>DB!V19*1000*$X32</f>
        <v>1.3287057556843263</v>
      </c>
      <c r="AO32" s="400">
        <f>DB!W19*1000*$X32</f>
        <v>2.1374831721878294E-2</v>
      </c>
      <c r="AP32" s="401">
        <f>DB!X19*1000*$X32</f>
        <v>1.9064039103296855E-2</v>
      </c>
      <c r="AQ32" s="400">
        <f>DB!Y19*1000*$X32</f>
        <v>1.0976264938261826</v>
      </c>
      <c r="AR32" s="400">
        <f>DB!Z19*1000*$X32</f>
        <v>13.864755711488623</v>
      </c>
      <c r="AS32" s="400">
        <f>DB!AA19*1000*$X32</f>
        <v>2.2530228031169015</v>
      </c>
      <c r="AT32" s="400">
        <f>DB!AB19*1000*$X32</f>
        <v>0.32351096660140122</v>
      </c>
      <c r="AU32" s="400">
        <f>DB!AC19*1000*$X32</f>
        <v>1.0398566783616467</v>
      </c>
      <c r="AV32" s="400">
        <f>DB!AD19*1000*$X32</f>
        <v>11.553963092907187</v>
      </c>
      <c r="AW32" s="401">
        <f>DB!AE19*1000*$X32</f>
        <v>0.10398566783616446</v>
      </c>
      <c r="AX32" s="401">
        <f>DB!AF19*$X32</f>
        <v>4.3905059753047197E-2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194</v>
      </c>
      <c r="I33" s="224">
        <f>DB!AJ20</f>
        <v>341</v>
      </c>
      <c r="J33" s="224">
        <f>DB!AK20</f>
        <v>139</v>
      </c>
      <c r="K33" s="224">
        <f>DB!AL20</f>
        <v>327</v>
      </c>
      <c r="L33" s="224">
        <f>DB!AM20</f>
        <v>143</v>
      </c>
      <c r="M33" s="224">
        <f>DB!AN20</f>
        <v>197</v>
      </c>
      <c r="N33" s="224">
        <f>DB!AO20</f>
        <v>188</v>
      </c>
      <c r="O33" s="224">
        <f>DB!AP20</f>
        <v>361</v>
      </c>
      <c r="P33" s="224">
        <f>DB!AQ20</f>
        <v>332</v>
      </c>
      <c r="Q33" s="224">
        <f>DB!AR20</f>
        <v>34</v>
      </c>
      <c r="R33" s="224">
        <f t="shared" si="8"/>
        <v>2256</v>
      </c>
      <c r="S33" s="224">
        <f>DB!AS20</f>
        <v>2</v>
      </c>
      <c r="T33" s="225">
        <f>DB!C20</f>
        <v>2258</v>
      </c>
      <c r="U33" s="335">
        <f>DB!E20</f>
        <v>12330.609999999901</v>
      </c>
      <c r="V33" s="352">
        <f>DB!F20*1000</f>
        <v>6.9909397049302306</v>
      </c>
      <c r="W33" s="177">
        <f t="shared" si="9"/>
        <v>5.4608547387067761</v>
      </c>
      <c r="X33" s="402">
        <v>1.0808703585943764</v>
      </c>
      <c r="Y33" s="400">
        <f t="shared" si="7"/>
        <v>7.5562995057796023</v>
      </c>
      <c r="Z33" s="398">
        <f>DB!H20*$X33</f>
        <v>0.4634530363544922</v>
      </c>
      <c r="AA33" s="402">
        <f>DB!I20*$X33</f>
        <v>0.42657829476627535</v>
      </c>
      <c r="AB33" s="402">
        <f>DB!J20*$X33</f>
        <v>0.44501566556038213</v>
      </c>
      <c r="AC33" s="402">
        <f>DB!K20*$X33</f>
        <v>0.45821400203047058</v>
      </c>
      <c r="AD33" s="407">
        <f>DB!L20*$X33</f>
        <v>771.55862993614255</v>
      </c>
      <c r="AE33" s="401">
        <f>DB!M20*$X33</f>
        <v>15.732215571033304</v>
      </c>
      <c r="AF33" s="401">
        <f>DB!N20*$X33</f>
        <v>0.62339470922683238</v>
      </c>
      <c r="AG33" s="401">
        <f>DB!O20*$X33</f>
        <v>9.8231893575135912E-3</v>
      </c>
      <c r="AH33" s="401">
        <f>DB!P20*$X33</f>
        <v>0.90675594069356125</v>
      </c>
      <c r="AI33" s="401">
        <f>DB!Q20*$X33</f>
        <v>0.58183506194502421</v>
      </c>
      <c r="AJ33" s="401">
        <f>DB!R20*$X33</f>
        <v>0.52138466589878618</v>
      </c>
      <c r="AK33" s="402">
        <f>DB!S20*1000*$X33</f>
        <v>1.0578819308091452</v>
      </c>
      <c r="AL33" s="401">
        <f>DB!T20*$X33</f>
        <v>1.2014516214189712</v>
      </c>
      <c r="AM33" s="400">
        <f>DB!U20*1000*$X33</f>
        <v>7.5562995057796023</v>
      </c>
      <c r="AN33" s="400">
        <f>DB!V20*1000*$X33</f>
        <v>17.379488863293158</v>
      </c>
      <c r="AO33" s="400">
        <f>DB!W20*1000*$X33</f>
        <v>0.47604686886411113</v>
      </c>
      <c r="AP33" s="401">
        <f>DB!X20*1000*$X33</f>
        <v>0.24935788369072623</v>
      </c>
      <c r="AQ33" s="400">
        <f>DB!Y20*1000*$X33</f>
        <v>14.356969060981095</v>
      </c>
      <c r="AR33" s="400">
        <f>DB!Z20*1000*$X33</f>
        <v>181.35118813870557</v>
      </c>
      <c r="AS33" s="400">
        <f>DB!AA20*1000*$X33</f>
        <v>29.469568072540127</v>
      </c>
      <c r="AT33" s="400">
        <f>DB!AB20*1000*$X33</f>
        <v>4.231527723236578</v>
      </c>
      <c r="AU33" s="400">
        <f>DB!AC20*1000*$X33</f>
        <v>13.601339110403051</v>
      </c>
      <c r="AV33" s="400">
        <f>DB!AD20*1000*$X33</f>
        <v>151.12599011558817</v>
      </c>
      <c r="AW33" s="401">
        <f>DB!AE20*1000*$X33</f>
        <v>1.3601339110403485</v>
      </c>
      <c r="AX33" s="401">
        <f>DB!AF20*$X33</f>
        <v>0.57427876243925891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25</v>
      </c>
      <c r="I34" s="224">
        <f>DB!AJ21</f>
        <v>25</v>
      </c>
      <c r="J34" s="224">
        <f>DB!AK21</f>
        <v>1</v>
      </c>
      <c r="K34" s="224">
        <f>DB!AL21</f>
        <v>7</v>
      </c>
      <c r="L34" s="224">
        <f>DB!AM21</f>
        <v>3</v>
      </c>
      <c r="M34" s="224">
        <f>DB!AN21</f>
        <v>5</v>
      </c>
      <c r="N34" s="224">
        <f>DB!AO21</f>
        <v>2</v>
      </c>
      <c r="O34" s="224">
        <f>DB!AP21</f>
        <v>4</v>
      </c>
      <c r="P34" s="224">
        <f>DB!AQ21</f>
        <v>5</v>
      </c>
      <c r="Q34" s="224">
        <f>DB!AR21</f>
        <v>1</v>
      </c>
      <c r="R34" s="224">
        <f t="shared" si="8"/>
        <v>78</v>
      </c>
      <c r="S34" s="224">
        <f>DB!AS21</f>
        <v>5</v>
      </c>
      <c r="T34" s="225">
        <f>DB!C21</f>
        <v>83</v>
      </c>
      <c r="U34" s="335">
        <f>DB!E21</f>
        <v>315.60000000000002</v>
      </c>
      <c r="V34" s="352">
        <f>DB!F21*1000</f>
        <v>0.56808000000000003</v>
      </c>
      <c r="W34" s="177">
        <f t="shared" si="9"/>
        <v>3.802409638554217</v>
      </c>
      <c r="X34" s="402">
        <v>1.0808703585943764</v>
      </c>
      <c r="Y34" s="400">
        <f t="shared" si="7"/>
        <v>0.61402083331029333</v>
      </c>
      <c r="Z34" s="398">
        <f>DB!H21*$X34</f>
        <v>4.470071666498935E-2</v>
      </c>
      <c r="AA34" s="402">
        <f>DB!I21*$X34</f>
        <v>3.9051724998534654E-2</v>
      </c>
      <c r="AB34" s="402">
        <f>DB!J21*$X34</f>
        <v>4.1507808331775829E-2</v>
      </c>
      <c r="AC34" s="402">
        <f>DB!K21*$X34</f>
        <v>4.3534077081699797E-2</v>
      </c>
      <c r="AD34" s="407">
        <f>DB!L21*$X34</f>
        <v>62.696439247647433</v>
      </c>
      <c r="AE34" s="401">
        <f>DB!M21*$X34</f>
        <v>1.1991826874550029</v>
      </c>
      <c r="AF34" s="401">
        <f>DB!N21*$X34</f>
        <v>4.113939583178966E-2</v>
      </c>
      <c r="AG34" s="401">
        <f>DB!O21*$X34</f>
        <v>4.2981458331720528E-3</v>
      </c>
      <c r="AH34" s="401">
        <f>DB!P21*$X34</f>
        <v>0.12464622916198956</v>
      </c>
      <c r="AI34" s="401">
        <f>DB!Q21*$X34</f>
        <v>8.3506833330199898E-2</v>
      </c>
      <c r="AJ34" s="401">
        <f>DB!R21*$X34</f>
        <v>0.1099097291625425</v>
      </c>
      <c r="AK34" s="402">
        <f>DB!S21*1000*$X34</f>
        <v>2.2718770832480854E-2</v>
      </c>
      <c r="AL34" s="401">
        <f>DB!T21*$X34</f>
        <v>0.16639964582708949</v>
      </c>
      <c r="AM34" s="400">
        <f>DB!U21*1000*$X34</f>
        <v>1.5964541666067626</v>
      </c>
      <c r="AN34" s="400">
        <f>DB!V21*1000*$X34</f>
        <v>1.1666395832895575</v>
      </c>
      <c r="AO34" s="400">
        <f>DB!W21*1000*$X34</f>
        <v>0.36841249998617598</v>
      </c>
      <c r="AP34" s="401">
        <f>DB!X21*1000*$X34</f>
        <v>2.0262687499239682E-2</v>
      </c>
      <c r="AQ34" s="400">
        <f>DB!Y21*1000*$X34</f>
        <v>1.1666395832895575</v>
      </c>
      <c r="AR34" s="400">
        <f>DB!Z21*1000*$X34</f>
        <v>14.736499999447043</v>
      </c>
      <c r="AS34" s="400">
        <f>DB!AA21*1000*$X34</f>
        <v>2.3946812499101444</v>
      </c>
      <c r="AT34" s="400">
        <f>DB!AB21*1000*$X34</f>
        <v>0.34385166665376427</v>
      </c>
      <c r="AU34" s="400">
        <f>DB!AC21*1000*$X34</f>
        <v>1.1052374999585282</v>
      </c>
      <c r="AV34" s="400">
        <f>DB!AD21*1000*$X34</f>
        <v>12.280416666205866</v>
      </c>
      <c r="AW34" s="401">
        <f>DB!AE21*1000*$X34</f>
        <v>0.11052374999585279</v>
      </c>
      <c r="AX34" s="401">
        <f>DB!AF21*$X34</f>
        <v>4.6665583331582293E-2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89</v>
      </c>
      <c r="I35" s="227">
        <f>DB!AJ22</f>
        <v>73</v>
      </c>
      <c r="J35" s="227">
        <f>DB!AK22</f>
        <v>24</v>
      </c>
      <c r="K35" s="227">
        <f>DB!AL22</f>
        <v>54</v>
      </c>
      <c r="L35" s="227">
        <f>DB!AM22</f>
        <v>12</v>
      </c>
      <c r="M35" s="227">
        <f>DB!AN22</f>
        <v>19</v>
      </c>
      <c r="N35" s="227">
        <f>DB!AO22</f>
        <v>19</v>
      </c>
      <c r="O35" s="227">
        <f>DB!AP22</f>
        <v>45</v>
      </c>
      <c r="P35" s="227">
        <f>DB!AQ22</f>
        <v>64</v>
      </c>
      <c r="Q35" s="227">
        <f>DB!AR22</f>
        <v>24</v>
      </c>
      <c r="R35" s="227">
        <f t="shared" si="8"/>
        <v>423</v>
      </c>
      <c r="S35" s="227">
        <f>DB!AS22</f>
        <v>1</v>
      </c>
      <c r="T35" s="228">
        <f>DB!C22</f>
        <v>424</v>
      </c>
      <c r="U35" s="336">
        <f>DB!E22</f>
        <v>4384.58</v>
      </c>
      <c r="V35" s="353">
        <f>DB!F22*1000</f>
        <v>7.8922439999999998</v>
      </c>
      <c r="W35" s="204">
        <f t="shared" si="9"/>
        <v>10.340990566037735</v>
      </c>
      <c r="X35" s="408">
        <v>1.0808703585943764</v>
      </c>
      <c r="Y35" s="411">
        <f t="shared" si="7"/>
        <v>8.5304926023943146</v>
      </c>
      <c r="Z35" s="412">
        <f>DB!H22*$X35</f>
        <v>0.31050993072715416</v>
      </c>
      <c r="AA35" s="413">
        <f>DB!I22*$X35</f>
        <v>0.27126966475613817</v>
      </c>
      <c r="AB35" s="413">
        <f>DB!J22*$X35</f>
        <v>0.28833064996092789</v>
      </c>
      <c r="AC35" s="413">
        <f>DB!K22*$X35</f>
        <v>0.3019794381247588</v>
      </c>
      <c r="AD35" s="414">
        <f>DB!L22*$X35</f>
        <v>870.40028219270494</v>
      </c>
      <c r="AE35" s="415">
        <f>DB!M22*$X35</f>
        <v>6.636723244662778</v>
      </c>
      <c r="AF35" s="415">
        <f>DB!N22*$X35</f>
        <v>0.31562822628859077</v>
      </c>
      <c r="AG35" s="415">
        <f>DB!O22*$X35</f>
        <v>5.971344821676032E-2</v>
      </c>
      <c r="AH35" s="415">
        <f>DB!P22*$X35</f>
        <v>0.68243940819154525</v>
      </c>
      <c r="AI35" s="415">
        <f>DB!Q22*$X35</f>
        <v>0.3838721671077453</v>
      </c>
      <c r="AJ35" s="415">
        <f>DB!R22*$X35</f>
        <v>0.51182955614365788</v>
      </c>
      <c r="AK35" s="413">
        <f>DB!S22*1000*$X35</f>
        <v>0.42652463011971686</v>
      </c>
      <c r="AL35" s="415">
        <f>DB!T22*$X35</f>
        <v>1.1601469939256268</v>
      </c>
      <c r="AM35" s="416">
        <f>DB!U22*1000*$X35</f>
        <v>22.179280766225109</v>
      </c>
      <c r="AN35" s="416">
        <f>DB!V22*1000*$X35</f>
        <v>6.0566497476999741</v>
      </c>
      <c r="AO35" s="416">
        <f>DB!W22*1000*$X35</f>
        <v>5.0329906354126566</v>
      </c>
      <c r="AP35" s="415">
        <f>DB!X22*1000*$X35</f>
        <v>2.9003674848140677</v>
      </c>
      <c r="AQ35" s="416">
        <f>DB!Y22*1000*$X35</f>
        <v>10.577810826968907</v>
      </c>
      <c r="AR35" s="416">
        <f>DB!Z22*1000*$X35</f>
        <v>59.884058068807988</v>
      </c>
      <c r="AS35" s="416">
        <f>DB!AA22*1000*$X35</f>
        <v>48.87972261171921</v>
      </c>
      <c r="AT35" s="416">
        <f>DB!AB22*1000*$X35</f>
        <v>2.3885379286704085</v>
      </c>
      <c r="AU35" s="416">
        <f>DB!AC22*1000*$X35</f>
        <v>6.7390891558915094</v>
      </c>
      <c r="AV35" s="416">
        <f>DB!AD22*1000*$X35</f>
        <v>160.88509048115679</v>
      </c>
      <c r="AW35" s="415">
        <f>DB!AE22*1000*$X35</f>
        <v>3.8387216710774523</v>
      </c>
      <c r="AX35" s="415">
        <f>DB!AF22*$X35</f>
        <v>1.2625129051543587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25163</v>
      </c>
      <c r="U36" s="337">
        <f>SUM(U27:U35)</f>
        <v>165011.54999999976</v>
      </c>
      <c r="V36" s="354">
        <f t="shared" ref="V36:AX36" si="10">SUM(V27:V35)</f>
        <v>383.10403703297351</v>
      </c>
      <c r="W36" s="232"/>
      <c r="X36" s="396"/>
      <c r="Y36" s="445">
        <f t="shared" ref="Y36" si="11">SUM(Y27:Y35)</f>
        <v>414.08579788678338</v>
      </c>
      <c r="Z36" s="452">
        <f t="shared" si="10"/>
        <v>38.280184121357763</v>
      </c>
      <c r="AA36" s="453">
        <f t="shared" si="10"/>
        <v>35.181841326636082</v>
      </c>
      <c r="AB36" s="453">
        <f t="shared" si="10"/>
        <v>36.725944524953</v>
      </c>
      <c r="AC36" s="453">
        <f t="shared" si="10"/>
        <v>37.888790481293753</v>
      </c>
      <c r="AD36" s="454">
        <f>SUM(AD27:AD35)</f>
        <v>42280.841394171788</v>
      </c>
      <c r="AE36" s="455">
        <f t="shared" si="10"/>
        <v>1094.9485255843997</v>
      </c>
      <c r="AF36" s="455">
        <f t="shared" si="10"/>
        <v>23.115115218680398</v>
      </c>
      <c r="AG36" s="455">
        <f t="shared" si="10"/>
        <v>3.2518639164661871</v>
      </c>
      <c r="AH36" s="455">
        <f t="shared" si="10"/>
        <v>132.21605836458704</v>
      </c>
      <c r="AI36" s="455">
        <f t="shared" si="10"/>
        <v>62.974102998300552</v>
      </c>
      <c r="AJ36" s="455">
        <f t="shared" si="10"/>
        <v>75.979291766188581</v>
      </c>
      <c r="AK36" s="453">
        <f t="shared" ref="AK36" si="12">SUM(AK27:AK35)</f>
        <v>34.741050650993081</v>
      </c>
      <c r="AL36" s="455">
        <f t="shared" si="10"/>
        <v>306.82556610977645</v>
      </c>
      <c r="AM36" s="456">
        <f t="shared" si="10"/>
        <v>1013.1020760044789</v>
      </c>
      <c r="AN36" s="456">
        <f t="shared" si="10"/>
        <v>848.75426974275149</v>
      </c>
      <c r="AO36" s="456">
        <f t="shared" ref="AO36" si="13">SUM(AO27:AO35)</f>
        <v>107.42155934226872</v>
      </c>
      <c r="AP36" s="455">
        <f t="shared" si="10"/>
        <v>37.120108294484631</v>
      </c>
      <c r="AQ36" s="456">
        <f t="shared" ref="AQ36:AR36" si="14">SUM(AQ27:AQ35)</f>
        <v>642.41153467035474</v>
      </c>
      <c r="AR36" s="456">
        <f t="shared" si="14"/>
        <v>6587.9042455205281</v>
      </c>
      <c r="AS36" s="456">
        <f t="shared" si="10"/>
        <v>1508.9357503211561</v>
      </c>
      <c r="AT36" s="456">
        <f t="shared" si="10"/>
        <v>229.49950888794075</v>
      </c>
      <c r="AU36" s="456">
        <f t="shared" si="10"/>
        <v>641.44513089825273</v>
      </c>
      <c r="AV36" s="456">
        <f t="shared" si="10"/>
        <v>5880.5144528351202</v>
      </c>
      <c r="AW36" s="455">
        <f t="shared" ref="AW36" si="15">SUM(AW27:AW35)</f>
        <v>57.057267806868019</v>
      </c>
      <c r="AX36" s="455">
        <f t="shared" si="10"/>
        <v>27.400305017311318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104</v>
      </c>
      <c r="I38" s="230">
        <f t="shared" si="16"/>
        <v>170</v>
      </c>
      <c r="J38" s="230">
        <f t="shared" si="16"/>
        <v>105</v>
      </c>
      <c r="K38" s="230">
        <f t="shared" si="16"/>
        <v>159</v>
      </c>
      <c r="L38" s="230">
        <f t="shared" si="16"/>
        <v>282</v>
      </c>
      <c r="M38" s="230">
        <f t="shared" si="16"/>
        <v>568</v>
      </c>
      <c r="N38" s="230">
        <f t="shared" si="16"/>
        <v>682</v>
      </c>
      <c r="O38" s="230">
        <f t="shared" si="16"/>
        <v>1426</v>
      </c>
      <c r="P38" s="230">
        <f t="shared" si="16"/>
        <v>1375</v>
      </c>
      <c r="Q38" s="230">
        <f t="shared" si="16"/>
        <v>218</v>
      </c>
      <c r="R38" s="230">
        <f t="shared" si="16"/>
        <v>5089</v>
      </c>
      <c r="S38" s="230">
        <f t="shared" si="16"/>
        <v>36</v>
      </c>
      <c r="T38" s="231">
        <f>SUM(T25,T36)</f>
        <v>30288</v>
      </c>
      <c r="U38" s="337">
        <f t="shared" ref="U38:AX38" si="17">SUM(U25,U36)</f>
        <v>293662.43000000046</v>
      </c>
      <c r="V38" s="354">
        <f t="shared" si="17"/>
        <v>919.08330622480344</v>
      </c>
      <c r="W38" s="232"/>
      <c r="X38" s="396"/>
      <c r="Y38" s="445">
        <f t="shared" ref="Y38" si="18">SUM(Y25,Y36)</f>
        <v>993.40990277730839</v>
      </c>
      <c r="Z38" s="447">
        <f t="shared" si="17"/>
        <v>65.337952483801104</v>
      </c>
      <c r="AA38" s="448">
        <f t="shared" si="17"/>
        <v>54.604577503123508</v>
      </c>
      <c r="AB38" s="448">
        <f t="shared" si="17"/>
        <v>58.243824247639061</v>
      </c>
      <c r="AC38" s="448">
        <f t="shared" si="17"/>
        <v>62.910361131065251</v>
      </c>
      <c r="AD38" s="444">
        <f>SUM(AD25,AD36)</f>
        <v>101395.86796402381</v>
      </c>
      <c r="AE38" s="449">
        <f t="shared" si="17"/>
        <v>1482.5887570624955</v>
      </c>
      <c r="AF38" s="449">
        <f t="shared" si="17"/>
        <v>76.919371977737725</v>
      </c>
      <c r="AG38" s="449">
        <f t="shared" si="17"/>
        <v>6.9932728796298385</v>
      </c>
      <c r="AH38" s="449">
        <f t="shared" si="17"/>
        <v>145.75999190056601</v>
      </c>
      <c r="AI38" s="449">
        <f t="shared" si="17"/>
        <v>69.525626373094241</v>
      </c>
      <c r="AJ38" s="449">
        <f t="shared" si="17"/>
        <v>83.660409006834612</v>
      </c>
      <c r="AK38" s="448">
        <f t="shared" ref="AK38" si="19">SUM(AK25,AK36)</f>
        <v>73.468271137381592</v>
      </c>
      <c r="AL38" s="449">
        <f t="shared" si="17"/>
        <v>320.993167199928</v>
      </c>
      <c r="AM38" s="445">
        <f t="shared" si="17"/>
        <v>6608.2058599978536</v>
      </c>
      <c r="AN38" s="445">
        <f t="shared" si="17"/>
        <v>1398.7699419914125</v>
      </c>
      <c r="AO38" s="445">
        <f t="shared" ref="AO38" si="20">SUM(AO25,AO36)</f>
        <v>711.3146483774633</v>
      </c>
      <c r="AP38" s="449">
        <f t="shared" si="17"/>
        <v>252.61169140882089</v>
      </c>
      <c r="AQ38" s="445">
        <f t="shared" ref="AQ38:AR38" si="21">SUM(AQ25,AQ36)</f>
        <v>2626.3095150560571</v>
      </c>
      <c r="AR38" s="445">
        <f t="shared" si="21"/>
        <v>9376.8911734055837</v>
      </c>
      <c r="AS38" s="445">
        <f t="shared" si="17"/>
        <v>14784.564725347196</v>
      </c>
      <c r="AT38" s="445">
        <f t="shared" si="17"/>
        <v>553.92100762663381</v>
      </c>
      <c r="AU38" s="445">
        <f t="shared" si="17"/>
        <v>1096.1750701031638</v>
      </c>
      <c r="AV38" s="445">
        <f t="shared" si="17"/>
        <v>18279.151071925058</v>
      </c>
      <c r="AW38" s="449">
        <f t="shared" ref="AW38" si="22">SUM(AW25,AW36)</f>
        <v>159.3715041279724</v>
      </c>
      <c r="AX38" s="449">
        <f t="shared" si="17"/>
        <v>403.44065484315405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0</v>
      </c>
      <c r="J43" s="224">
        <f>DB!AK38</f>
        <v>0</v>
      </c>
      <c r="K43" s="224">
        <f>DB!AL38</f>
        <v>2</v>
      </c>
      <c r="L43" s="224">
        <f>DB!AM38</f>
        <v>3</v>
      </c>
      <c r="M43" s="224">
        <f>DB!AN38</f>
        <v>1</v>
      </c>
      <c r="N43" s="224">
        <f>DB!AO38</f>
        <v>2</v>
      </c>
      <c r="O43" s="224">
        <f>DB!AP38</f>
        <v>0</v>
      </c>
      <c r="P43" s="224">
        <f>DB!AQ38</f>
        <v>2</v>
      </c>
      <c r="Q43" s="224">
        <f>DB!AR38</f>
        <v>0</v>
      </c>
      <c r="R43" s="224">
        <f>SUM(H43:Q43)</f>
        <v>10</v>
      </c>
      <c r="S43" s="224">
        <f>DB!AS38</f>
        <v>0</v>
      </c>
      <c r="T43" s="225">
        <f>DB!C38</f>
        <v>10</v>
      </c>
      <c r="U43" s="335">
        <f>DB!E38</f>
        <v>128.19999999999999</v>
      </c>
      <c r="V43" s="352">
        <f>DB!F38*1000</f>
        <v>0.51906676965517207</v>
      </c>
      <c r="W43" s="177">
        <f t="shared" ref="W43:W49" si="23">IF(T43=0,0,U43/T43)</f>
        <v>12.819999999999999</v>
      </c>
      <c r="X43" s="457">
        <v>0.52288202247191007</v>
      </c>
      <c r="Y43" s="400">
        <f t="shared" ref="Y43:Y45" si="24">V43*X43</f>
        <v>0.27141068231525745</v>
      </c>
      <c r="Z43" s="398">
        <f>DB!H38*$X43</f>
        <v>4.7568293268937271E-3</v>
      </c>
      <c r="AA43" s="402">
        <f>DB!I38*$X43</f>
        <v>3.6997561431395638E-3</v>
      </c>
      <c r="AB43" s="402">
        <f>DB!J38*$X43</f>
        <v>4.2282927350166429E-3</v>
      </c>
      <c r="AC43" s="402">
        <f>DB!K38*$X43</f>
        <v>4.7568293268937271E-3</v>
      </c>
      <c r="AD43" s="407">
        <f>DB!L38*$X43</f>
        <v>26.038005871199761</v>
      </c>
      <c r="AE43" s="401">
        <f>DB!M38*$X43</f>
        <v>0.40223063119121205</v>
      </c>
      <c r="AF43" s="401">
        <f>DB!N38*$X43</f>
        <v>1.4258043964169572E-2</v>
      </c>
      <c r="AG43" s="401">
        <f>DB!O38*$X43</f>
        <v>9.410548566821729E-2</v>
      </c>
      <c r="AH43" s="401">
        <f>DB!P38*$X43</f>
        <v>1.8468263246633688E-2</v>
      </c>
      <c r="AI43" s="401">
        <f>DB!Q38*$X43</f>
        <v>1.5026282320908375E-2</v>
      </c>
      <c r="AJ43" s="401">
        <f>DB!R38*$X43</f>
        <v>7.266404176531226E-3</v>
      </c>
      <c r="AK43" s="402">
        <f>DB!S38*1000*$X43</f>
        <v>2.3933487440527257E-3</v>
      </c>
      <c r="AL43" s="401">
        <f>DB!T38*$X43</f>
        <v>7.7352044459848357E-3</v>
      </c>
      <c r="AM43" s="400">
        <f>DB!U38*1000*$X43</f>
        <v>0</v>
      </c>
      <c r="AN43" s="400">
        <f>DB!V38*1000*$X43</f>
        <v>1.4557482051454709</v>
      </c>
      <c r="AO43" s="400">
        <f>DB!W38*1000*$X43</f>
        <v>1.1670659339556071</v>
      </c>
      <c r="AP43" s="401">
        <f>DB!X38*1000*$X43</f>
        <v>0.43425709170441229</v>
      </c>
      <c r="AQ43" s="400">
        <f>DB!Y38*1000*$X43</f>
        <v>0.54282136463051267</v>
      </c>
      <c r="AR43" s="400">
        <f>DB!Z38*1000*$X43</f>
        <v>0</v>
      </c>
      <c r="AS43" s="400">
        <f>DB!AA38*1000*$X43</f>
        <v>0</v>
      </c>
      <c r="AT43" s="400">
        <f>DB!AB38*1000*$X43</f>
        <v>0.48853922816746354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7</v>
      </c>
      <c r="I44" s="224">
        <f>DB!AJ39</f>
        <v>7</v>
      </c>
      <c r="J44" s="224">
        <f>DB!AK39</f>
        <v>5</v>
      </c>
      <c r="K44" s="224">
        <f>DB!AL39</f>
        <v>6</v>
      </c>
      <c r="L44" s="224">
        <f>DB!AM39</f>
        <v>0</v>
      </c>
      <c r="M44" s="224">
        <f>DB!AN39</f>
        <v>2</v>
      </c>
      <c r="N44" s="224">
        <f>DB!AO39</f>
        <v>3</v>
      </c>
      <c r="O44" s="224">
        <f>DB!AP39</f>
        <v>3</v>
      </c>
      <c r="P44" s="224">
        <f>DB!AQ39</f>
        <v>11</v>
      </c>
      <c r="Q44" s="224">
        <f>DB!AR39</f>
        <v>1</v>
      </c>
      <c r="R44" s="224">
        <f t="shared" ref="R44:R45" si="25">SUM(H44:Q44)</f>
        <v>45</v>
      </c>
      <c r="S44" s="224">
        <f>DB!AS39</f>
        <v>0</v>
      </c>
      <c r="T44" s="225">
        <f>DB!C39</f>
        <v>45</v>
      </c>
      <c r="U44" s="335">
        <f>DB!E39</f>
        <v>1158.23</v>
      </c>
      <c r="V44" s="352">
        <f>DB!F39*1000</f>
        <v>4.4216588479999999</v>
      </c>
      <c r="W44" s="177">
        <f t="shared" si="23"/>
        <v>25.738444444444443</v>
      </c>
      <c r="X44" s="457">
        <v>0.52288202247191007</v>
      </c>
      <c r="Y44" s="400">
        <f t="shared" si="24"/>
        <v>2.3120059211230557</v>
      </c>
      <c r="Z44" s="398">
        <f>DB!H39*$X44</f>
        <v>4.0520945880735654E-2</v>
      </c>
      <c r="AA44" s="402">
        <f>DB!I39*$X44</f>
        <v>3.1516291240572182E-2</v>
      </c>
      <c r="AB44" s="402">
        <f>DB!J39*$X44</f>
        <v>3.6018618560653894E-2</v>
      </c>
      <c r="AC44" s="402">
        <f>DB!K39*$X44</f>
        <v>4.0520945880735654E-2</v>
      </c>
      <c r="AD44" s="407">
        <f>DB!L39*$X44</f>
        <v>221.80417968414878</v>
      </c>
      <c r="AE44" s="401">
        <f>DB!M39*$X44</f>
        <v>3.426392775104369</v>
      </c>
      <c r="AF44" s="401">
        <f>DB!N39*$X44</f>
        <v>0.21999358724133675</v>
      </c>
      <c r="AG44" s="401">
        <f>DB!O39*$X44</f>
        <v>0.80163550756030089</v>
      </c>
      <c r="AH44" s="401">
        <f>DB!P39*$X44</f>
        <v>0.1573214938146007</v>
      </c>
      <c r="AI44" s="401">
        <f>DB!Q39*$X44</f>
        <v>0.12800105508763088</v>
      </c>
      <c r="AJ44" s="401">
        <f>DB!R39*$X44</f>
        <v>6.1898703979157942E-2</v>
      </c>
      <c r="AK44" s="402">
        <f>DB!S39*1000*$X44</f>
        <v>2.0387688577176006E-2</v>
      </c>
      <c r="AL44" s="401">
        <f>DB!T39*$X44</f>
        <v>6.5892168752007096E-2</v>
      </c>
      <c r="AM44" s="400">
        <f>DB!U39*1000*$X44</f>
        <v>0</v>
      </c>
      <c r="AN44" s="400">
        <f>DB!V39*1000*$X44</f>
        <v>12.400759031478223</v>
      </c>
      <c r="AO44" s="400">
        <f>DB!W39*1000*$X44</f>
        <v>9.9416254608291403</v>
      </c>
      <c r="AP44" s="401">
        <f>DB!X39*1000*$X44</f>
        <v>3.6992094737968895</v>
      </c>
      <c r="AQ44" s="400">
        <f>DB!Y39*1000*$X44</f>
        <v>4.6240118422461114</v>
      </c>
      <c r="AR44" s="400">
        <f>DB!Z39*1000*$X44</f>
        <v>0</v>
      </c>
      <c r="AS44" s="400">
        <f>DB!AA39*1000*$X44</f>
        <v>0</v>
      </c>
      <c r="AT44" s="400">
        <f>DB!AB39*1000*$X44</f>
        <v>4.1616106580215009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1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0</v>
      </c>
      <c r="P45" s="227">
        <f>DB!AQ40</f>
        <v>1</v>
      </c>
      <c r="Q45" s="227">
        <f>DB!AR40</f>
        <v>0</v>
      </c>
      <c r="R45" s="227">
        <f t="shared" si="25"/>
        <v>2</v>
      </c>
      <c r="S45" s="227">
        <f>DB!AS40</f>
        <v>0</v>
      </c>
      <c r="T45" s="228">
        <f>DB!C40</f>
        <v>2</v>
      </c>
      <c r="U45" s="336">
        <f>DB!E40</f>
        <v>160</v>
      </c>
      <c r="V45" s="353">
        <f>DB!F40*1000</f>
        <v>0.61603200000000002</v>
      </c>
      <c r="W45" s="204">
        <f t="shared" si="23"/>
        <v>80</v>
      </c>
      <c r="X45" s="458">
        <v>0.52288202247191007</v>
      </c>
      <c r="Y45" s="411">
        <f t="shared" si="24"/>
        <v>0.32211205806741572</v>
      </c>
      <c r="Z45" s="412">
        <f>DB!H40*$X45</f>
        <v>5.708164734278866E-3</v>
      </c>
      <c r="AA45" s="413">
        <f>DB!I40*$X45</f>
        <v>4.4222594919413371E-3</v>
      </c>
      <c r="AB45" s="413">
        <f>DB!J40*$X45</f>
        <v>5.0495303418620916E-3</v>
      </c>
      <c r="AC45" s="413">
        <f>DB!K40*$X45</f>
        <v>5.708164734278866E-3</v>
      </c>
      <c r="AD45" s="414">
        <f>DB!L40*$X45</f>
        <v>30.902083836926845</v>
      </c>
      <c r="AE45" s="415">
        <f>DB!M40*$X45</f>
        <v>0.47737007005591003</v>
      </c>
      <c r="AF45" s="415">
        <f>DB!N40*$X45</f>
        <v>3.0295022866428795E-2</v>
      </c>
      <c r="AG45" s="415">
        <f>DB!O40*$X45</f>
        <v>0.11168503540628381</v>
      </c>
      <c r="AH45" s="415">
        <f>DB!P40*$X45</f>
        <v>2.1918261405769125E-2</v>
      </c>
      <c r="AI45" s="415">
        <f>DB!Q40*$X45</f>
        <v>1.7833294851186905E-2</v>
      </c>
      <c r="AJ45" s="415">
        <f>DB!R40*$X45</f>
        <v>8.6238182818957967E-3</v>
      </c>
      <c r="AK45" s="413">
        <f>DB!S40*1000*$X45</f>
        <v>2.8404426938672101E-3</v>
      </c>
      <c r="AL45" s="415">
        <f>DB!T40*$X45</f>
        <v>9.1801936549213477E-3</v>
      </c>
      <c r="AM45" s="416">
        <f>DB!U40*1000*$X45</f>
        <v>0</v>
      </c>
      <c r="AN45" s="416">
        <f>DB!V40*1000*$X45</f>
        <v>1.7276919478161408</v>
      </c>
      <c r="AO45" s="416">
        <f>DB!W40*1000*$X45</f>
        <v>1.3850818496898876</v>
      </c>
      <c r="AP45" s="415">
        <f>DB!X40*1000*$X45</f>
        <v>0.51537929290786511</v>
      </c>
      <c r="AQ45" s="416">
        <f>DB!Y40*1000*$X45</f>
        <v>0.64422411613483144</v>
      </c>
      <c r="AR45" s="416">
        <f>DB!Z40*1000*$X45</f>
        <v>0</v>
      </c>
      <c r="AS45" s="416">
        <f>DB!AA40*1000*$X45</f>
        <v>0</v>
      </c>
      <c r="AT45" s="416">
        <f>DB!AB40*1000*$X45</f>
        <v>0.57980170452134816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57</v>
      </c>
      <c r="U46" s="337">
        <f>SUM(U43:U45)</f>
        <v>1446.43</v>
      </c>
      <c r="V46" s="354">
        <f t="shared" ref="V46:AX46" si="26">SUM(V43:V45)</f>
        <v>5.5567576176551716</v>
      </c>
      <c r="W46" s="233">
        <f t="shared" si="26"/>
        <v>118.55844444444443</v>
      </c>
      <c r="X46" s="395"/>
      <c r="Y46" s="445">
        <f t="shared" ref="Y46" si="27">SUM(Y43:Y45)</f>
        <v>2.9055286615057287</v>
      </c>
      <c r="Z46" s="452">
        <f t="shared" si="26"/>
        <v>5.0985939941908247E-2</v>
      </c>
      <c r="AA46" s="453">
        <f t="shared" si="26"/>
        <v>3.9638306875653083E-2</v>
      </c>
      <c r="AB46" s="453">
        <f t="shared" si="26"/>
        <v>4.5296441637532631E-2</v>
      </c>
      <c r="AC46" s="453">
        <f t="shared" si="26"/>
        <v>5.0985939941908247E-2</v>
      </c>
      <c r="AD46" s="454">
        <f t="shared" si="26"/>
        <v>278.74426939227538</v>
      </c>
      <c r="AE46" s="455">
        <f t="shared" si="26"/>
        <v>4.3059934763514907</v>
      </c>
      <c r="AF46" s="455">
        <f t="shared" si="26"/>
        <v>0.26454665407193512</v>
      </c>
      <c r="AG46" s="455">
        <f t="shared" si="26"/>
        <v>1.007426028634802</v>
      </c>
      <c r="AH46" s="455">
        <f t="shared" si="26"/>
        <v>0.19770801846700353</v>
      </c>
      <c r="AI46" s="455">
        <f t="shared" si="26"/>
        <v>0.16086063225972616</v>
      </c>
      <c r="AJ46" s="455">
        <f t="shared" si="26"/>
        <v>7.7788926437584976E-2</v>
      </c>
      <c r="AK46" s="453">
        <f t="shared" ref="AK46" si="28">SUM(AK43:AK45)</f>
        <v>2.562148001509594E-2</v>
      </c>
      <c r="AL46" s="455">
        <f t="shared" si="26"/>
        <v>8.2807566852913281E-2</v>
      </c>
      <c r="AM46" s="456">
        <f t="shared" si="26"/>
        <v>0</v>
      </c>
      <c r="AN46" s="456">
        <f t="shared" si="26"/>
        <v>15.584199184439834</v>
      </c>
      <c r="AO46" s="456">
        <f t="shared" ref="AO46" si="29">SUM(AO43:AO45)</f>
        <v>12.493773244474635</v>
      </c>
      <c r="AP46" s="455">
        <f t="shared" si="26"/>
        <v>4.6488458584091674</v>
      </c>
      <c r="AQ46" s="456">
        <f t="shared" ref="AQ46:AR46" si="30">SUM(AQ43:AQ45)</f>
        <v>5.8110573230114557</v>
      </c>
      <c r="AR46" s="456">
        <f t="shared" si="30"/>
        <v>0</v>
      </c>
      <c r="AS46" s="456">
        <f t="shared" si="26"/>
        <v>0</v>
      </c>
      <c r="AT46" s="456">
        <f t="shared" si="26"/>
        <v>5.2299515907103125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1</v>
      </c>
      <c r="I48" s="224">
        <f>DB!AJ41</f>
        <v>8</v>
      </c>
      <c r="J48" s="224">
        <f>DB!AK41</f>
        <v>4</v>
      </c>
      <c r="K48" s="224">
        <f>DB!AL41</f>
        <v>5</v>
      </c>
      <c r="L48" s="224">
        <f>DB!AM41</f>
        <v>0</v>
      </c>
      <c r="M48" s="224">
        <f>DB!AN41</f>
        <v>5</v>
      </c>
      <c r="N48" s="224">
        <f>DB!AO41</f>
        <v>2</v>
      </c>
      <c r="O48" s="224">
        <f>DB!AP41</f>
        <v>4</v>
      </c>
      <c r="P48" s="224">
        <f>DB!AQ41</f>
        <v>1</v>
      </c>
      <c r="Q48" s="224">
        <f>DB!AR41</f>
        <v>0</v>
      </c>
      <c r="R48" s="224">
        <f>SUM(H48:Q48)</f>
        <v>30</v>
      </c>
      <c r="S48" s="224">
        <f>DB!AS41</f>
        <v>0</v>
      </c>
      <c r="T48" s="225">
        <f>DB!C41</f>
        <v>30</v>
      </c>
      <c r="U48" s="335">
        <f>DB!E41</f>
        <v>156.25</v>
      </c>
      <c r="V48" s="352">
        <f>DB!F41*1000</f>
        <v>0.402055555555555</v>
      </c>
      <c r="W48" s="177">
        <f t="shared" si="23"/>
        <v>5.208333333333333</v>
      </c>
      <c r="X48" s="457">
        <v>0.52288202247191007</v>
      </c>
      <c r="Y48" s="400">
        <f t="shared" ref="Y48:Y49" si="32">V48*X48</f>
        <v>0.21022762203495599</v>
      </c>
      <c r="Z48" s="398">
        <f>DB!H41*$X48</f>
        <v>3.6845156914547617E-3</v>
      </c>
      <c r="AA48" s="402">
        <f>DB!I41*$X48</f>
        <v>2.8657344266870377E-3</v>
      </c>
      <c r="AB48" s="402">
        <f>DB!J41*$X48</f>
        <v>3.2751250590708995E-3</v>
      </c>
      <c r="AC48" s="402">
        <f>DB!K41*$X48</f>
        <v>3.6845156914547617E-3</v>
      </c>
      <c r="AD48" s="407">
        <f>DB!L41*$X48</f>
        <v>20.168358924341572</v>
      </c>
      <c r="AE48" s="401">
        <f>DB!M41*$X48</f>
        <v>0.31155733585580508</v>
      </c>
      <c r="AF48" s="401">
        <f>DB!N41*$X48</f>
        <v>1.0509525606407685E-2</v>
      </c>
      <c r="AG48" s="401">
        <f>DB!O41*$X48</f>
        <v>7.2891650040120159E-2</v>
      </c>
      <c r="AH48" s="401">
        <f>DB!P41*$X48</f>
        <v>1.43050340993786E-2</v>
      </c>
      <c r="AI48" s="401">
        <f>DB!Q41*$X48</f>
        <v>1.1638965619935319E-2</v>
      </c>
      <c r="AJ48" s="401">
        <f>DB!R41*$X48</f>
        <v>5.6283667899358564E-3</v>
      </c>
      <c r="AK48" s="402">
        <f>DB!S41*1000*$X48</f>
        <v>1.8538253943082509E-3</v>
      </c>
      <c r="AL48" s="401">
        <f>DB!T41*$X48</f>
        <v>5.9914872279962367E-3</v>
      </c>
      <c r="AM48" s="400">
        <f>DB!U41*1000*$X48</f>
        <v>0</v>
      </c>
      <c r="AN48" s="400">
        <f>DB!V41*1000*$X48</f>
        <v>1.1275845181874939</v>
      </c>
      <c r="AO48" s="400">
        <f>DB!W41*1000*$X48</f>
        <v>0.90397877475031263</v>
      </c>
      <c r="AP48" s="401">
        <f>DB!X41*1000*$X48</f>
        <v>0.33636419525593014</v>
      </c>
      <c r="AQ48" s="400">
        <f>DB!Y41*1000*$X48</f>
        <v>0.42045524406991253</v>
      </c>
      <c r="AR48" s="400">
        <f>DB!Z41*1000*$X48</f>
        <v>0</v>
      </c>
      <c r="AS48" s="400">
        <f>DB!AA41*1000*$X48</f>
        <v>0</v>
      </c>
      <c r="AT48" s="400">
        <f>DB!AB41*1000*$X48</f>
        <v>0.37840971966292131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10</v>
      </c>
      <c r="I49" s="227">
        <f>DB!AJ42</f>
        <v>4</v>
      </c>
      <c r="J49" s="227">
        <f>DB!AK42</f>
        <v>7</v>
      </c>
      <c r="K49" s="227">
        <f>DB!AL42</f>
        <v>7</v>
      </c>
      <c r="L49" s="227">
        <f>DB!AM42</f>
        <v>4</v>
      </c>
      <c r="M49" s="227">
        <f>DB!AN42</f>
        <v>2</v>
      </c>
      <c r="N49" s="227">
        <f>DB!AO42</f>
        <v>1</v>
      </c>
      <c r="O49" s="227">
        <f>DB!AP42</f>
        <v>3</v>
      </c>
      <c r="P49" s="227">
        <f>DB!AQ42</f>
        <v>1</v>
      </c>
      <c r="Q49" s="227">
        <f>DB!AR42</f>
        <v>1</v>
      </c>
      <c r="R49" s="227">
        <f>SUM(H49:Q49)</f>
        <v>40</v>
      </c>
      <c r="S49" s="227">
        <f>DB!AS42</f>
        <v>0</v>
      </c>
      <c r="T49" s="228">
        <f>DB!C42</f>
        <v>40</v>
      </c>
      <c r="U49" s="336">
        <f>DB!E42</f>
        <v>255.4</v>
      </c>
      <c r="V49" s="353">
        <f>DB!F42*1000</f>
        <v>0.65718392888888899</v>
      </c>
      <c r="W49" s="204">
        <f t="shared" si="23"/>
        <v>6.3849999999999998</v>
      </c>
      <c r="X49" s="458">
        <v>0.52288202247191007</v>
      </c>
      <c r="Y49" s="411">
        <f t="shared" si="32"/>
        <v>0.34362966187345823</v>
      </c>
      <c r="Z49" s="399">
        <f>DB!H42*$X49</f>
        <v>6.0225619686243006E-3</v>
      </c>
      <c r="AA49" s="408">
        <f>DB!I42*$X49</f>
        <v>4.6842148644855594E-3</v>
      </c>
      <c r="AB49" s="408">
        <f>DB!J42*$X49</f>
        <v>5.3533884165549456E-3</v>
      </c>
      <c r="AC49" s="408">
        <f>DB!K42*$X49</f>
        <v>6.0225619686243006E-3</v>
      </c>
      <c r="AD49" s="409">
        <f>DB!L42*$X49</f>
        <v>32.966392763371758</v>
      </c>
      <c r="AE49" s="410">
        <f>DB!M42*$X49</f>
        <v>0.50925915889646534</v>
      </c>
      <c r="AF49" s="410">
        <f>DB!N42*$X49</f>
        <v>1.7178450175209789E-2</v>
      </c>
      <c r="AG49" s="410">
        <f>DB!O42*$X49</f>
        <v>0.11914577548957883</v>
      </c>
      <c r="AH49" s="410">
        <f>DB!P42*$X49</f>
        <v>2.3382436537480303E-2</v>
      </c>
      <c r="AI49" s="410">
        <f>DB!Q42*$X49</f>
        <v>1.9024587643721457E-2</v>
      </c>
      <c r="AJ49" s="410">
        <f>DB!R42*$X49</f>
        <v>9.1999032201575768E-3</v>
      </c>
      <c r="AK49" s="408">
        <f>DB!S42*1000*$X49</f>
        <v>3.0301888365204931E-3</v>
      </c>
      <c r="AL49" s="410">
        <f>DB!T42*$X49</f>
        <v>9.7934453633935405E-3</v>
      </c>
      <c r="AM49" s="411">
        <f>DB!U42*1000*$X49</f>
        <v>0</v>
      </c>
      <c r="AN49" s="411">
        <f>DB!V42*1000*$X49</f>
        <v>1.843104550048549</v>
      </c>
      <c r="AO49" s="411">
        <f>DB!W42*1000*$X49</f>
        <v>1.4776075460558689</v>
      </c>
      <c r="AP49" s="410">
        <f>DB!X42*1000*$X49</f>
        <v>0.54980745899753192</v>
      </c>
      <c r="AQ49" s="411">
        <f>DB!Y42*1000*$X49</f>
        <v>0.68725932374691756</v>
      </c>
      <c r="AR49" s="411">
        <f>DB!Z42*1000*$X49</f>
        <v>0</v>
      </c>
      <c r="AS49" s="411">
        <f>DB!AA42*1000*$X49</f>
        <v>0</v>
      </c>
      <c r="AT49" s="411">
        <f>DB!AB42*1000*$X49</f>
        <v>0.61853339137222474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11</v>
      </c>
      <c r="I50" s="230">
        <f t="shared" si="33"/>
        <v>12</v>
      </c>
      <c r="J50" s="230">
        <f t="shared" si="33"/>
        <v>11</v>
      </c>
      <c r="K50" s="230">
        <f t="shared" si="33"/>
        <v>12</v>
      </c>
      <c r="L50" s="230">
        <f t="shared" si="33"/>
        <v>4</v>
      </c>
      <c r="M50" s="230">
        <f t="shared" si="33"/>
        <v>7</v>
      </c>
      <c r="N50" s="230">
        <f t="shared" si="33"/>
        <v>3</v>
      </c>
      <c r="O50" s="230">
        <f t="shared" si="33"/>
        <v>7</v>
      </c>
      <c r="P50" s="230">
        <f t="shared" si="33"/>
        <v>2</v>
      </c>
      <c r="Q50" s="230">
        <f t="shared" si="33"/>
        <v>1</v>
      </c>
      <c r="R50" s="230">
        <f t="shared" si="33"/>
        <v>70</v>
      </c>
      <c r="S50" s="230">
        <f t="shared" si="33"/>
        <v>0</v>
      </c>
      <c r="T50" s="231">
        <f>SUM(T48:T49)</f>
        <v>70</v>
      </c>
      <c r="U50" s="337">
        <f>SUM(U48:U49)</f>
        <v>411.65</v>
      </c>
      <c r="V50" s="354">
        <f t="shared" ref="V50:AX50" si="34">SUM(V48:V49)</f>
        <v>1.0592394844444439</v>
      </c>
      <c r="W50" s="232"/>
      <c r="X50" s="395"/>
      <c r="Y50" s="445">
        <f t="shared" ref="Y50" si="35">SUM(Y48:Y49)</f>
        <v>0.55385728390841416</v>
      </c>
      <c r="Z50" s="447">
        <f t="shared" si="34"/>
        <v>9.7070776600790623E-3</v>
      </c>
      <c r="AA50" s="448">
        <f t="shared" si="34"/>
        <v>7.5499492911725967E-3</v>
      </c>
      <c r="AB50" s="448">
        <f t="shared" si="34"/>
        <v>8.6285134756258451E-3</v>
      </c>
      <c r="AC50" s="448">
        <f t="shared" si="34"/>
        <v>9.7070776600790623E-3</v>
      </c>
      <c r="AD50" s="444">
        <f t="shared" si="34"/>
        <v>53.134751687713333</v>
      </c>
      <c r="AE50" s="449">
        <f t="shared" si="34"/>
        <v>0.82081649475227048</v>
      </c>
      <c r="AF50" s="449">
        <f t="shared" si="34"/>
        <v>2.7687975781617476E-2</v>
      </c>
      <c r="AG50" s="449">
        <f t="shared" si="34"/>
        <v>0.19203742552969899</v>
      </c>
      <c r="AH50" s="449">
        <f t="shared" si="34"/>
        <v>3.76874706368589E-2</v>
      </c>
      <c r="AI50" s="449">
        <f t="shared" si="34"/>
        <v>3.0663553263656777E-2</v>
      </c>
      <c r="AJ50" s="449">
        <f t="shared" si="34"/>
        <v>1.4828270010093434E-2</v>
      </c>
      <c r="AK50" s="448">
        <f t="shared" ref="AK50" si="36">SUM(AK48:AK49)</f>
        <v>4.884014230828744E-3</v>
      </c>
      <c r="AL50" s="449">
        <f t="shared" si="34"/>
        <v>1.5784932591389779E-2</v>
      </c>
      <c r="AM50" s="445">
        <f t="shared" si="34"/>
        <v>0</v>
      </c>
      <c r="AN50" s="445">
        <f t="shared" si="34"/>
        <v>2.9706890682360427</v>
      </c>
      <c r="AO50" s="445">
        <f t="shared" ref="AO50" si="37">SUM(AO48:AO49)</f>
        <v>2.3815863208061816</v>
      </c>
      <c r="AP50" s="449">
        <f t="shared" si="34"/>
        <v>0.88617165425346212</v>
      </c>
      <c r="AQ50" s="445">
        <f t="shared" ref="AQ50:AR50" si="38">SUM(AQ48:AQ49)</f>
        <v>1.1077145678168301</v>
      </c>
      <c r="AR50" s="445">
        <f t="shared" si="38"/>
        <v>0</v>
      </c>
      <c r="AS50" s="445">
        <f t="shared" si="34"/>
        <v>0</v>
      </c>
      <c r="AT50" s="445">
        <f t="shared" si="34"/>
        <v>0.9969431110351461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11</v>
      </c>
      <c r="I52" s="417">
        <f t="shared" si="40"/>
        <v>12</v>
      </c>
      <c r="J52" s="417">
        <f t="shared" si="40"/>
        <v>11</v>
      </c>
      <c r="K52" s="417">
        <f t="shared" si="40"/>
        <v>12</v>
      </c>
      <c r="L52" s="417">
        <f t="shared" si="40"/>
        <v>4</v>
      </c>
      <c r="M52" s="417">
        <f t="shared" si="40"/>
        <v>7</v>
      </c>
      <c r="N52" s="417">
        <f t="shared" si="40"/>
        <v>3</v>
      </c>
      <c r="O52" s="417">
        <f t="shared" si="40"/>
        <v>7</v>
      </c>
      <c r="P52" s="417">
        <f t="shared" si="40"/>
        <v>2</v>
      </c>
      <c r="Q52" s="417">
        <f t="shared" si="40"/>
        <v>1</v>
      </c>
      <c r="R52" s="417">
        <f t="shared" si="40"/>
        <v>70</v>
      </c>
      <c r="S52" s="417">
        <f t="shared" si="40"/>
        <v>0</v>
      </c>
      <c r="T52" s="434">
        <f>SUM(T46,T50)</f>
        <v>127</v>
      </c>
      <c r="U52" s="435">
        <f>SUM(U46,U50)</f>
        <v>1858.08</v>
      </c>
      <c r="V52" s="418">
        <f t="shared" ref="V52:AX52" si="41">SUM(V46,V50)</f>
        <v>6.615997102099616</v>
      </c>
      <c r="W52" s="436"/>
      <c r="X52" s="437"/>
      <c r="Y52" s="456">
        <f t="shared" ref="Y52" si="42">SUM(Y46,Y50)</f>
        <v>3.4593859454141427</v>
      </c>
      <c r="Z52" s="452">
        <f t="shared" si="41"/>
        <v>6.0693017601987309E-2</v>
      </c>
      <c r="AA52" s="453">
        <f t="shared" si="41"/>
        <v>4.7188256166825676E-2</v>
      </c>
      <c r="AB52" s="453">
        <f t="shared" si="41"/>
        <v>5.3924955113158479E-2</v>
      </c>
      <c r="AC52" s="453">
        <f t="shared" si="41"/>
        <v>6.0693017601987309E-2</v>
      </c>
      <c r="AD52" s="454">
        <f t="shared" si="41"/>
        <v>331.87902107998872</v>
      </c>
      <c r="AE52" s="455">
        <f t="shared" si="41"/>
        <v>5.1268099711037607</v>
      </c>
      <c r="AF52" s="455">
        <f t="shared" si="41"/>
        <v>0.29223462985355259</v>
      </c>
      <c r="AG52" s="455">
        <f t="shared" si="41"/>
        <v>1.1994634541645011</v>
      </c>
      <c r="AH52" s="455">
        <f t="shared" si="41"/>
        <v>0.23539548910386243</v>
      </c>
      <c r="AI52" s="455">
        <f t="shared" si="41"/>
        <v>0.19152418552338293</v>
      </c>
      <c r="AJ52" s="455">
        <f t="shared" si="41"/>
        <v>9.2617196447678407E-2</v>
      </c>
      <c r="AK52" s="453">
        <f t="shared" ref="AK52" si="43">SUM(AK46,AK50)</f>
        <v>3.0505494245924684E-2</v>
      </c>
      <c r="AL52" s="455">
        <f t="shared" si="41"/>
        <v>9.8592499444303067E-2</v>
      </c>
      <c r="AM52" s="456">
        <f t="shared" si="41"/>
        <v>0</v>
      </c>
      <c r="AN52" s="456">
        <f t="shared" si="41"/>
        <v>18.554888252675877</v>
      </c>
      <c r="AO52" s="456">
        <f t="shared" ref="AO52" si="44">SUM(AO46,AO50)</f>
        <v>14.875359565280817</v>
      </c>
      <c r="AP52" s="455">
        <f t="shared" si="41"/>
        <v>5.5350175126626295</v>
      </c>
      <c r="AQ52" s="456">
        <f t="shared" ref="AQ52:AR52" si="45">SUM(AQ46,AQ50)</f>
        <v>6.9187718908282854</v>
      </c>
      <c r="AR52" s="456">
        <f t="shared" si="45"/>
        <v>0</v>
      </c>
      <c r="AS52" s="456">
        <f t="shared" si="41"/>
        <v>0</v>
      </c>
      <c r="AT52" s="456">
        <f t="shared" si="41"/>
        <v>6.2268947017454588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26</v>
      </c>
      <c r="I57" s="224">
        <f>DB!AJ43</f>
        <v>51</v>
      </c>
      <c r="J57" s="224">
        <f>DB!AK43</f>
        <v>45</v>
      </c>
      <c r="K57" s="224">
        <f>DB!AL43</f>
        <v>90</v>
      </c>
      <c r="L57" s="224">
        <f>DB!AM43</f>
        <v>23</v>
      </c>
      <c r="M57" s="224">
        <f>DB!AN43</f>
        <v>18</v>
      </c>
      <c r="N57" s="224">
        <f>DB!AO43</f>
        <v>19</v>
      </c>
      <c r="O57" s="224">
        <f>DB!AP43</f>
        <v>35</v>
      </c>
      <c r="P57" s="224">
        <f>DB!AQ43</f>
        <v>28</v>
      </c>
      <c r="Q57" s="224">
        <f>DB!AR43</f>
        <v>3</v>
      </c>
      <c r="R57" s="224">
        <f>SUM(H57:Q57)</f>
        <v>338</v>
      </c>
      <c r="S57" s="224">
        <f>DB!AS43</f>
        <v>0</v>
      </c>
      <c r="T57" s="225">
        <f>DB!C43</f>
        <v>338</v>
      </c>
      <c r="U57" s="335">
        <f>DB!E43</f>
        <v>4621.5</v>
      </c>
      <c r="V57" s="352">
        <f>DB!F43*1000</f>
        <v>18.711911668965598</v>
      </c>
      <c r="W57" s="177">
        <f t="shared" ref="W57:W59" si="47">IF(T57=0,0,U57/T57)</f>
        <v>13.673076923076923</v>
      </c>
      <c r="X57" s="389">
        <v>0.76979293544457972</v>
      </c>
      <c r="Y57" s="400">
        <f t="shared" ref="Y57:Y59" si="48">V57*X57</f>
        <v>14.404297411432713</v>
      </c>
      <c r="Z57" s="398">
        <f>DB!H43*$X57</f>
        <v>0.5141226153003654</v>
      </c>
      <c r="AA57" s="402">
        <f>DB!I43*$X57</f>
        <v>0.41129809224029229</v>
      </c>
      <c r="AB57" s="402">
        <f>DB!J43*$X57</f>
        <v>0.43700422300531055</v>
      </c>
      <c r="AC57" s="402">
        <f>DB!K43*$X57</f>
        <v>0.48841648453534708</v>
      </c>
      <c r="AD57" s="407">
        <f>DB!L43*$X57</f>
        <v>1397.3608918830776</v>
      </c>
      <c r="AE57" s="401">
        <f>DB!M43*$X57</f>
        <v>17.544434247124968</v>
      </c>
      <c r="AF57" s="401">
        <f>DB!N43*$X57</f>
        <v>1.3325921632252402</v>
      </c>
      <c r="AG57" s="401">
        <f>DB!O43*$X57</f>
        <v>1.7429199867833525</v>
      </c>
      <c r="AH57" s="401">
        <f>DB!P43*$X57</f>
        <v>1.7357178380776384</v>
      </c>
      <c r="AI57" s="401">
        <f>DB!Q43*$X57</f>
        <v>0.36730958399153207</v>
      </c>
      <c r="AJ57" s="401">
        <f>DB!R43*$X57</f>
        <v>1.5484619717290073</v>
      </c>
      <c r="AK57" s="402">
        <f>DB!S43*1000*$X57</f>
        <v>0.17285156893719242</v>
      </c>
      <c r="AL57" s="401">
        <f>DB!T43*$X57</f>
        <v>0.25207520470007172</v>
      </c>
      <c r="AM57" s="400">
        <f>DB!U43*1000*$X57</f>
        <v>7.922363576287931</v>
      </c>
      <c r="AN57" s="400">
        <f>DB!V43*1000*$X57</f>
        <v>45.373536846012868</v>
      </c>
      <c r="AO57" s="400">
        <f>DB!W43*1000*$X57</f>
        <v>30.249024564008653</v>
      </c>
      <c r="AP57" s="401">
        <f>DB!X43*1000*$X57</f>
        <v>5.1135255810585836</v>
      </c>
      <c r="AQ57" s="400">
        <f>DB!Y43*1000*$X57</f>
        <v>2.520752047000725</v>
      </c>
      <c r="AR57" s="400">
        <f>DB!Z43*1000*$X57</f>
        <v>5.3295900422301026</v>
      </c>
      <c r="AS57" s="400">
        <f>DB!AA43*1000*$X57</f>
        <v>2.0886231246577189</v>
      </c>
      <c r="AT57" s="400">
        <f>DB!AB43*1000*$X57</f>
        <v>16.564942023147591</v>
      </c>
      <c r="AU57" s="400">
        <f>DB!AC43*1000*$X57</f>
        <v>30.969239434580299</v>
      </c>
      <c r="AV57" s="400">
        <f>DB!AD43*1000*$X57</f>
        <v>79.223635762879312</v>
      </c>
      <c r="AW57" s="401">
        <f>DB!AE43*1000*$X57</f>
        <v>11.523437929146111</v>
      </c>
      <c r="AX57" s="401">
        <f>DB!AF43*$X57</f>
        <v>6.0498049128017303E-2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120</v>
      </c>
      <c r="I58" s="224">
        <f>DB!AJ44</f>
        <v>293</v>
      </c>
      <c r="J58" s="224">
        <f>DB!AK44</f>
        <v>316</v>
      </c>
      <c r="K58" s="224">
        <f>DB!AL44</f>
        <v>392</v>
      </c>
      <c r="L58" s="224">
        <f>DB!AM44</f>
        <v>63</v>
      </c>
      <c r="M58" s="224">
        <f>DB!AN44</f>
        <v>29</v>
      </c>
      <c r="N58" s="224">
        <f>DB!AO44</f>
        <v>15</v>
      </c>
      <c r="O58" s="224">
        <f>DB!AP44</f>
        <v>35</v>
      </c>
      <c r="P58" s="224">
        <f>DB!AQ44</f>
        <v>98</v>
      </c>
      <c r="Q58" s="224">
        <f>DB!AR44</f>
        <v>19</v>
      </c>
      <c r="R58" s="224">
        <f t="shared" ref="R58:R59" si="49">SUM(H58:Q58)</f>
        <v>1380</v>
      </c>
      <c r="S58" s="224">
        <f>DB!AS44</f>
        <v>9</v>
      </c>
      <c r="T58" s="225">
        <f>DB!C44</f>
        <v>1389</v>
      </c>
      <c r="U58" s="335">
        <f>DB!E44</f>
        <v>33969.180000000102</v>
      </c>
      <c r="V58" s="352">
        <f>DB!F44*1000</f>
        <v>129.680741568</v>
      </c>
      <c r="W58" s="177">
        <f t="shared" si="47"/>
        <v>24.455853131749535</v>
      </c>
      <c r="X58" s="389">
        <v>0.76979293544457972</v>
      </c>
      <c r="Y58" s="400">
        <f t="shared" si="48"/>
        <v>99.827318722260657</v>
      </c>
      <c r="Z58" s="398">
        <f>DB!H44*$X58</f>
        <v>3.5630673759329778</v>
      </c>
      <c r="AA58" s="402">
        <f>DB!I44*$X58</f>
        <v>2.8504539007463627</v>
      </c>
      <c r="AB58" s="402">
        <f>DB!J44*$X58</f>
        <v>3.0286072695430399</v>
      </c>
      <c r="AC58" s="402">
        <f>DB!K44*$X58</f>
        <v>3.3849140071363473</v>
      </c>
      <c r="AD58" s="407">
        <f>DB!L44*$X58</f>
        <v>9684.2481892464439</v>
      </c>
      <c r="AE58" s="401">
        <f>DB!M44*$X58</f>
        <v>121.58967420371347</v>
      </c>
      <c r="AF58" s="401">
        <f>DB!N44*$X58</f>
        <v>8.9055411425000237</v>
      </c>
      <c r="AG58" s="401">
        <f>DB!O44*$X58</f>
        <v>12.079105565393538</v>
      </c>
      <c r="AH58" s="401">
        <f>DB!P44*$X58</f>
        <v>12.029191906032485</v>
      </c>
      <c r="AI58" s="401">
        <f>DB!Q44*$X58</f>
        <v>2.5455966274176465</v>
      </c>
      <c r="AJ58" s="401">
        <f>DB!R44*$X58</f>
        <v>10.731436762643019</v>
      </c>
      <c r="AK58" s="402">
        <f>DB!S44*1000*$X58</f>
        <v>1.1979278246671354</v>
      </c>
      <c r="AL58" s="401">
        <f>DB!T44*$X58</f>
        <v>1.7469780776395614</v>
      </c>
      <c r="AM58" s="400">
        <f>DB!U44*1000*$X58</f>
        <v>54.905025297243199</v>
      </c>
      <c r="AN58" s="400">
        <f>DB!V44*1000*$X58</f>
        <v>314.45605397511952</v>
      </c>
      <c r="AO58" s="400">
        <f>DB!W44*1000*$X58</f>
        <v>209.63736931674737</v>
      </c>
      <c r="AP58" s="401">
        <f>DB!X44*1000*$X58</f>
        <v>35.438698146402686</v>
      </c>
      <c r="AQ58" s="400">
        <f>DB!Y44*1000*$X58</f>
        <v>17.46978077639546</v>
      </c>
      <c r="AR58" s="400">
        <f>DB!Z44*1000*$X58</f>
        <v>36.936107927236129</v>
      </c>
      <c r="AS58" s="400">
        <f>DB!AA44*1000*$X58</f>
        <v>14.474961214727719</v>
      </c>
      <c r="AT58" s="400">
        <f>DB!AB44*1000*$X58</f>
        <v>114.80141653059974</v>
      </c>
      <c r="AU58" s="400">
        <f>DB!AC44*1000*$X58</f>
        <v>214.62873525286119</v>
      </c>
      <c r="AV58" s="400">
        <f>DB!AD44*1000*$X58</f>
        <v>549.05025297243662</v>
      </c>
      <c r="AW58" s="401">
        <f>DB!AE44*1000*$X58</f>
        <v>79.861854977807738</v>
      </c>
      <c r="AX58" s="401">
        <f>DB!AF44*$X58</f>
        <v>0.41927473863349474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2</v>
      </c>
      <c r="I59" s="227">
        <f>DB!AJ45</f>
        <v>5</v>
      </c>
      <c r="J59" s="227">
        <f>DB!AK45</f>
        <v>4</v>
      </c>
      <c r="K59" s="227">
        <f>DB!AL45</f>
        <v>10</v>
      </c>
      <c r="L59" s="227">
        <f>DB!AM45</f>
        <v>0</v>
      </c>
      <c r="M59" s="227">
        <f>DB!AN45</f>
        <v>0</v>
      </c>
      <c r="N59" s="227">
        <f>DB!AO45</f>
        <v>0</v>
      </c>
      <c r="O59" s="227">
        <f>DB!AP45</f>
        <v>0</v>
      </c>
      <c r="P59" s="227">
        <f>DB!AQ45</f>
        <v>3</v>
      </c>
      <c r="Q59" s="227">
        <f>DB!AR45</f>
        <v>0</v>
      </c>
      <c r="R59" s="227">
        <f t="shared" si="49"/>
        <v>24</v>
      </c>
      <c r="S59" s="227">
        <f>DB!AS45</f>
        <v>0</v>
      </c>
      <c r="T59" s="228">
        <f>DB!C45</f>
        <v>24</v>
      </c>
      <c r="U59" s="336">
        <f>DB!E45</f>
        <v>2332.4499999999998</v>
      </c>
      <c r="V59" s="353">
        <f>DB!F45*1000</f>
        <v>8.9803989899999994</v>
      </c>
      <c r="W59" s="204">
        <f t="shared" si="47"/>
        <v>97.185416666666654</v>
      </c>
      <c r="X59" s="390">
        <v>0.76979293544457972</v>
      </c>
      <c r="Y59" s="411">
        <f t="shared" si="48"/>
        <v>6.9130476999756381</v>
      </c>
      <c r="Z59" s="412">
        <f>DB!H45*$X59</f>
        <v>0.24550891247113452</v>
      </c>
      <c r="AA59" s="413">
        <f>DB!I45*$X59</f>
        <v>0.19616038735130908</v>
      </c>
      <c r="AB59" s="413">
        <f>DB!J45*$X59</f>
        <v>0.20849751863126528</v>
      </c>
      <c r="AC59" s="413">
        <f>DB!K45*$X59</f>
        <v>0.2331717811911784</v>
      </c>
      <c r="AD59" s="414">
        <f>DB!L45*$X59</f>
        <v>670.63475737463682</v>
      </c>
      <c r="AE59" s="415">
        <f>DB!M45*$X59</f>
        <v>8.4200920985703274</v>
      </c>
      <c r="AF59" s="415">
        <f>DB!N45*$X59</f>
        <v>0.63955033181125964</v>
      </c>
      <c r="AG59" s="415">
        <f>DB!O45*$X59</f>
        <v>0.83647877169705231</v>
      </c>
      <c r="AH59" s="415">
        <f>DB!P45*$X59</f>
        <v>0.83302224784706458</v>
      </c>
      <c r="AI59" s="415">
        <f>DB!Q45*$X59</f>
        <v>0.17628271634937878</v>
      </c>
      <c r="AJ59" s="415">
        <f>DB!R45*$X59</f>
        <v>0.74315262774738111</v>
      </c>
      <c r="AK59" s="413">
        <f>DB!S45*1000*$X59</f>
        <v>8.2956572399707676E-2</v>
      </c>
      <c r="AL59" s="415">
        <f>DB!T45*$X59</f>
        <v>0.12097833474957367</v>
      </c>
      <c r="AM59" s="416">
        <f>DB!U45*1000*$X59</f>
        <v>3.8021762349866015</v>
      </c>
      <c r="AN59" s="416">
        <f>DB!V45*1000*$X59</f>
        <v>21.776100254923264</v>
      </c>
      <c r="AO59" s="416">
        <f>DB!W45*1000*$X59</f>
        <v>14.517400169948841</v>
      </c>
      <c r="AP59" s="415">
        <f>DB!X45*1000*$X59</f>
        <v>2.4541319334913516</v>
      </c>
      <c r="AQ59" s="416">
        <f>DB!Y45*1000*$X59</f>
        <v>1.2097833474957367</v>
      </c>
      <c r="AR59" s="416">
        <f>DB!Z45*1000*$X59</f>
        <v>2.5578276489909864</v>
      </c>
      <c r="AS59" s="416">
        <f>DB!AA45*1000*$X59</f>
        <v>1.0023919164964676</v>
      </c>
      <c r="AT59" s="416">
        <f>DB!AB45*1000*$X59</f>
        <v>7.9500048549719846</v>
      </c>
      <c r="AU59" s="416">
        <f>DB!AC45*1000*$X59</f>
        <v>14.863052554947622</v>
      </c>
      <c r="AV59" s="416">
        <f>DB!AD45*1000*$X59</f>
        <v>38.021762349866016</v>
      </c>
      <c r="AW59" s="415">
        <f>DB!AE45*1000*$X59</f>
        <v>5.5304381599805117</v>
      </c>
      <c r="AX59" s="415">
        <f>DB!AF45*$X59</f>
        <v>2.9034800339897686E-2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148</v>
      </c>
      <c r="I60" s="230">
        <f t="shared" si="50"/>
        <v>349</v>
      </c>
      <c r="J60" s="230">
        <f t="shared" si="50"/>
        <v>365</v>
      </c>
      <c r="K60" s="230">
        <f t="shared" si="50"/>
        <v>492</v>
      </c>
      <c r="L60" s="230">
        <f t="shared" si="50"/>
        <v>86</v>
      </c>
      <c r="M60" s="230">
        <f t="shared" si="50"/>
        <v>47</v>
      </c>
      <c r="N60" s="230">
        <f t="shared" si="50"/>
        <v>34</v>
      </c>
      <c r="O60" s="230">
        <f t="shared" si="50"/>
        <v>70</v>
      </c>
      <c r="P60" s="230">
        <f t="shared" si="50"/>
        <v>129</v>
      </c>
      <c r="Q60" s="230">
        <f t="shared" si="50"/>
        <v>22</v>
      </c>
      <c r="R60" s="230">
        <f t="shared" si="50"/>
        <v>1742</v>
      </c>
      <c r="S60" s="230">
        <f t="shared" si="50"/>
        <v>9</v>
      </c>
      <c r="T60" s="231">
        <f>SUM(T57:T59)</f>
        <v>1751</v>
      </c>
      <c r="U60" s="337">
        <f>SUM(U57:U59)</f>
        <v>40923.130000000099</v>
      </c>
      <c r="V60" s="354">
        <f t="shared" ref="V60:AX60" si="51">SUM(V57:V59)</f>
        <v>157.3730522269656</v>
      </c>
      <c r="W60" s="233"/>
      <c r="X60" s="395"/>
      <c r="Y60" s="445">
        <f t="shared" ref="Y60" si="52">SUM(Y57:Y59)</f>
        <v>121.144663833669</v>
      </c>
      <c r="Z60" s="452">
        <f t="shared" si="51"/>
        <v>4.3226989037044774</v>
      </c>
      <c r="AA60" s="453">
        <f t="shared" si="51"/>
        <v>3.4579123803379641</v>
      </c>
      <c r="AB60" s="453">
        <f t="shared" si="51"/>
        <v>3.674109011179616</v>
      </c>
      <c r="AC60" s="453">
        <f t="shared" si="51"/>
        <v>4.1065022728628726</v>
      </c>
      <c r="AD60" s="454">
        <f t="shared" si="51"/>
        <v>11752.243838504159</v>
      </c>
      <c r="AE60" s="455">
        <f t="shared" si="51"/>
        <v>147.55420054940876</v>
      </c>
      <c r="AF60" s="455">
        <f t="shared" si="51"/>
        <v>10.877683637536522</v>
      </c>
      <c r="AG60" s="455">
        <f t="shared" si="51"/>
        <v>14.658504323873943</v>
      </c>
      <c r="AH60" s="455">
        <f t="shared" si="51"/>
        <v>14.597931991957189</v>
      </c>
      <c r="AI60" s="455">
        <f t="shared" si="51"/>
        <v>3.0891889277585576</v>
      </c>
      <c r="AJ60" s="455">
        <f t="shared" si="51"/>
        <v>13.023051362119409</v>
      </c>
      <c r="AK60" s="453">
        <f t="shared" ref="AK60" si="53">SUM(AK57:AK59)</f>
        <v>1.4537359660040354</v>
      </c>
      <c r="AL60" s="455">
        <f t="shared" si="51"/>
        <v>2.1200316170892068</v>
      </c>
      <c r="AM60" s="456">
        <f t="shared" si="51"/>
        <v>66.629565108517724</v>
      </c>
      <c r="AN60" s="456">
        <f t="shared" ref="AN60:AW60" si="54">SUM(AN57:AN59)</f>
        <v>381.60569107605568</v>
      </c>
      <c r="AO60" s="456">
        <f t="shared" si="54"/>
        <v>254.40379405070487</v>
      </c>
      <c r="AP60" s="455">
        <f t="shared" si="54"/>
        <v>43.006355660952622</v>
      </c>
      <c r="AQ60" s="456">
        <f t="shared" si="54"/>
        <v>21.200316170891924</v>
      </c>
      <c r="AR60" s="456">
        <f t="shared" si="54"/>
        <v>44.823525618457218</v>
      </c>
      <c r="AS60" s="456">
        <f t="shared" si="54"/>
        <v>17.565976255881903</v>
      </c>
      <c r="AT60" s="456">
        <f t="shared" si="54"/>
        <v>139.3163634087193</v>
      </c>
      <c r="AU60" s="456">
        <f t="shared" si="54"/>
        <v>260.46102724238909</v>
      </c>
      <c r="AV60" s="456">
        <f t="shared" si="54"/>
        <v>666.29565108518193</v>
      </c>
      <c r="AW60" s="455">
        <f t="shared" si="54"/>
        <v>96.915731066934356</v>
      </c>
      <c r="AX60" s="455">
        <f t="shared" si="51"/>
        <v>0.50880758810140969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2066</v>
      </c>
      <c r="I62" s="224">
        <f>DB!AJ46</f>
        <v>359</v>
      </c>
      <c r="J62" s="224">
        <f>DB!AK46</f>
        <v>158</v>
      </c>
      <c r="K62" s="224">
        <f>DB!AL46</f>
        <v>612</v>
      </c>
      <c r="L62" s="224">
        <f>DB!AM46</f>
        <v>213</v>
      </c>
      <c r="M62" s="224">
        <f>DB!AN46</f>
        <v>305</v>
      </c>
      <c r="N62" s="224">
        <f>DB!AO46</f>
        <v>94</v>
      </c>
      <c r="O62" s="224">
        <f>DB!AP46</f>
        <v>800</v>
      </c>
      <c r="P62" s="224">
        <f>DB!AQ46</f>
        <v>504</v>
      </c>
      <c r="Q62" s="224">
        <f>DB!AR46</f>
        <v>67</v>
      </c>
      <c r="R62" s="224">
        <f>SUM(H62:Q62)</f>
        <v>5178</v>
      </c>
      <c r="S62" s="224">
        <f>DB!AS46</f>
        <v>99</v>
      </c>
      <c r="T62" s="225">
        <f>DB!C46</f>
        <v>5277</v>
      </c>
      <c r="U62" s="335">
        <f>DB!E46</f>
        <v>31349.410000000102</v>
      </c>
      <c r="V62" s="352">
        <f>DB!F46*1000</f>
        <v>80.666908504892305</v>
      </c>
      <c r="W62" s="177">
        <f t="shared" ref="W62:W68" si="55">IF(T62=0,0,U62/T62)</f>
        <v>5.940763691491397</v>
      </c>
      <c r="X62" s="457">
        <v>0.76979293544457972</v>
      </c>
      <c r="Y62" s="400">
        <f t="shared" ref="Y62:Y68" si="56">V62*X62</f>
        <v>62.096816291220378</v>
      </c>
      <c r="Z62" s="398">
        <f>DB!H46*$X62</f>
        <v>6.9261833555593908</v>
      </c>
      <c r="AA62" s="402">
        <f>DB!I46*$X62</f>
        <v>5.4301277507581567</v>
      </c>
      <c r="AB62" s="402">
        <f>DB!J46*$X62</f>
        <v>5.873403485513915</v>
      </c>
      <c r="AC62" s="402">
        <f>DB!K46*$X62</f>
        <v>6.5383170876480259</v>
      </c>
      <c r="AD62" s="407">
        <f>DB!L46*$X62</f>
        <v>6024.0121484111942</v>
      </c>
      <c r="AE62" s="401">
        <f>DB!M46*$X62</f>
        <v>75.633922242700635</v>
      </c>
      <c r="AF62" s="401">
        <f>DB!N46*$X62</f>
        <v>2.8723973265520022</v>
      </c>
      <c r="AG62" s="401">
        <f>DB!O46*$X62</f>
        <v>7.5137147712374057</v>
      </c>
      <c r="AH62" s="401">
        <f>DB!P46*$X62</f>
        <v>7.4826663630914538</v>
      </c>
      <c r="AI62" s="401">
        <f>DB!Q46*$X62</f>
        <v>1.5834688154259629</v>
      </c>
      <c r="AJ62" s="401">
        <f>DB!R46*$X62</f>
        <v>6.6754077513059507</v>
      </c>
      <c r="AK62" s="402">
        <f>DB!S46*1000*$X62</f>
        <v>0.74516179549459327</v>
      </c>
      <c r="AL62" s="401">
        <f>DB!T46*$X62</f>
        <v>1.0866942850962449</v>
      </c>
      <c r="AM62" s="400">
        <f>DB!U46*1000*$X62</f>
        <v>34.153248960167616</v>
      </c>
      <c r="AN62" s="400">
        <f>DB!V46*1000*$X62</f>
        <v>195.60497131732592</v>
      </c>
      <c r="AO62" s="400">
        <f>DB!W46*1000*$X62</f>
        <v>130.4033142115706</v>
      </c>
      <c r="AP62" s="401">
        <f>DB!X46*1000*$X62</f>
        <v>22.044369783382031</v>
      </c>
      <c r="AQ62" s="400">
        <f>DB!Y46*1000*$X62</f>
        <v>10.86694285096368</v>
      </c>
      <c r="AR62" s="400">
        <f>DB!Z46*1000*$X62</f>
        <v>22.975822027751423</v>
      </c>
      <c r="AS62" s="400">
        <f>DB!AA46*1000*$X62</f>
        <v>9.004038362226737</v>
      </c>
      <c r="AT62" s="400">
        <f>DB!AB46*1000*$X62</f>
        <v>71.41133873490179</v>
      </c>
      <c r="AU62" s="400">
        <f>DB!AC46*1000*$X62</f>
        <v>133.50815502610732</v>
      </c>
      <c r="AV62" s="400">
        <f>DB!AD46*1000*$X62</f>
        <v>341.53248960170538</v>
      </c>
      <c r="AW62" s="401">
        <f>DB!AE46*1000*$X62</f>
        <v>49.67745303297427</v>
      </c>
      <c r="AX62" s="401">
        <f>DB!AF46*$X62</f>
        <v>0.26080662842314123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657</v>
      </c>
      <c r="I63" s="224">
        <f>DB!AJ47</f>
        <v>1027</v>
      </c>
      <c r="J63" s="224">
        <f>DB!AK47</f>
        <v>457</v>
      </c>
      <c r="K63" s="224">
        <f>DB!AL47</f>
        <v>1353</v>
      </c>
      <c r="L63" s="224">
        <f>DB!AM47</f>
        <v>152</v>
      </c>
      <c r="M63" s="224">
        <f>DB!AN47</f>
        <v>107</v>
      </c>
      <c r="N63" s="224">
        <f>DB!AO47</f>
        <v>94</v>
      </c>
      <c r="O63" s="224">
        <f>DB!AP47</f>
        <v>168</v>
      </c>
      <c r="P63" s="224">
        <f>DB!AQ47</f>
        <v>75</v>
      </c>
      <c r="Q63" s="224">
        <f>DB!AR47</f>
        <v>5</v>
      </c>
      <c r="R63" s="224">
        <f t="shared" ref="R63:R68" si="57">SUM(H63:Q63)</f>
        <v>4095</v>
      </c>
      <c r="S63" s="224">
        <f>DB!AS47</f>
        <v>9</v>
      </c>
      <c r="T63" s="225">
        <f>DB!C47</f>
        <v>4104</v>
      </c>
      <c r="U63" s="335">
        <f>DB!E47</f>
        <v>25325.8200000002</v>
      </c>
      <c r="V63" s="352">
        <f>DB!F47*1000</f>
        <v>73.174582430180692</v>
      </c>
      <c r="W63" s="177">
        <f t="shared" si="55"/>
        <v>6.1710087719298734</v>
      </c>
      <c r="X63" s="457">
        <v>0.76979293544457972</v>
      </c>
      <c r="Y63" s="400">
        <f t="shared" si="56"/>
        <v>56.329276608860162</v>
      </c>
      <c r="Z63" s="398">
        <f>DB!H47*$X63</f>
        <v>5.026304682021288</v>
      </c>
      <c r="AA63" s="402">
        <f>DB!I47*$X63</f>
        <v>3.9205176519767164</v>
      </c>
      <c r="AB63" s="402">
        <f>DB!J47*$X63</f>
        <v>4.2220959328980205</v>
      </c>
      <c r="AC63" s="402">
        <f>DB!K47*$X63</f>
        <v>4.7749894479202952</v>
      </c>
      <c r="AD63" s="407">
        <f>DB!L47*$X63</f>
        <v>5464.5031238255251</v>
      </c>
      <c r="AE63" s="401">
        <f>DB!M47*$X63</f>
        <v>68.609058909594538</v>
      </c>
      <c r="AF63" s="401">
        <f>DB!N47*$X63</f>
        <v>3.4121078702597871</v>
      </c>
      <c r="AG63" s="401">
        <f>DB!O47*$X63</f>
        <v>6.815842469672269</v>
      </c>
      <c r="AH63" s="401">
        <f>DB!P47*$X63</f>
        <v>6.7876778313675548</v>
      </c>
      <c r="AI63" s="401">
        <f>DB!Q47*$X63</f>
        <v>1.436396553525936</v>
      </c>
      <c r="AJ63" s="401">
        <f>DB!R47*$X63</f>
        <v>6.0553972354525181</v>
      </c>
      <c r="AK63" s="402">
        <f>DB!S47*1000*$X63</f>
        <v>0.67595131930634789</v>
      </c>
      <c r="AL63" s="401">
        <f>DB!T47*$X63</f>
        <v>0.98576234065508195</v>
      </c>
      <c r="AM63" s="400">
        <f>DB!U47*1000*$X63</f>
        <v>30.981102134874259</v>
      </c>
      <c r="AN63" s="400">
        <f>DB!V47*1000*$X63</f>
        <v>177.43722131790551</v>
      </c>
      <c r="AO63" s="400">
        <f>DB!W47*1000*$X63</f>
        <v>118.29148087861061</v>
      </c>
      <c r="AP63" s="401">
        <f>DB!X47*1000*$X63</f>
        <v>19.99689319614594</v>
      </c>
      <c r="AQ63" s="400">
        <f>DB!Y47*1000*$X63</f>
        <v>9.8576234065508963</v>
      </c>
      <c r="AR63" s="400">
        <f>DB!Z47*1000*$X63</f>
        <v>20.84183234527945</v>
      </c>
      <c r="AS63" s="400">
        <f>DB!AA47*1000*$X63</f>
        <v>8.1677451082848016</v>
      </c>
      <c r="AT63" s="400">
        <f>DB!AB47*1000*$X63</f>
        <v>64.778668100187033</v>
      </c>
      <c r="AU63" s="400">
        <f>DB!AC47*1000*$X63</f>
        <v>121.10794470905128</v>
      </c>
      <c r="AV63" s="400">
        <f>DB!AD47*1000*$X63</f>
        <v>309.81102134873413</v>
      </c>
      <c r="AW63" s="401">
        <f>DB!AE47*1000*$X63</f>
        <v>45.063421287088396</v>
      </c>
      <c r="AX63" s="401">
        <f>DB!AF47*$X63</f>
        <v>0.23658296175722121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9</v>
      </c>
      <c r="I64" s="224">
        <f>DB!AJ48</f>
        <v>14</v>
      </c>
      <c r="J64" s="224">
        <f>DB!AK48</f>
        <v>12</v>
      </c>
      <c r="K64" s="224">
        <f>DB!AL48</f>
        <v>21</v>
      </c>
      <c r="L64" s="224">
        <f>DB!AM48</f>
        <v>8</v>
      </c>
      <c r="M64" s="224">
        <f>DB!AN48</f>
        <v>6</v>
      </c>
      <c r="N64" s="224">
        <f>DB!AO48</f>
        <v>11</v>
      </c>
      <c r="O64" s="224">
        <f>DB!AP48</f>
        <v>36</v>
      </c>
      <c r="P64" s="224">
        <f>DB!AQ48</f>
        <v>63</v>
      </c>
      <c r="Q64" s="224">
        <f>DB!AR48</f>
        <v>14</v>
      </c>
      <c r="R64" s="224">
        <f t="shared" si="57"/>
        <v>194</v>
      </c>
      <c r="S64" s="224">
        <f>DB!AS48</f>
        <v>1</v>
      </c>
      <c r="T64" s="225">
        <f>DB!C48</f>
        <v>195</v>
      </c>
      <c r="U64" s="335">
        <f>DB!E48</f>
        <v>1219.97</v>
      </c>
      <c r="V64" s="352">
        <f>DB!F48*1000</f>
        <v>2.8384884964158399</v>
      </c>
      <c r="W64" s="177">
        <f t="shared" si="55"/>
        <v>6.2562564102564107</v>
      </c>
      <c r="X64" s="457">
        <v>0.76979293544457972</v>
      </c>
      <c r="Y64" s="400">
        <f t="shared" si="56"/>
        <v>2.1850483918816206</v>
      </c>
      <c r="Z64" s="398">
        <f>DB!H48*$X64</f>
        <v>2.5346561345826846E-2</v>
      </c>
      <c r="AA64" s="402">
        <f>DB!I48*$X64</f>
        <v>1.9497354881405315E-2</v>
      </c>
      <c r="AB64" s="402">
        <f>DB!J48*$X64</f>
        <v>2.1447090369545722E-2</v>
      </c>
      <c r="AC64" s="402">
        <f>DB!K48*$X64</f>
        <v>2.3396825857686283E-2</v>
      </c>
      <c r="AD64" s="407">
        <f>DB!L48*$X64</f>
        <v>211.97154449643631</v>
      </c>
      <c r="AE64" s="401">
        <f>DB!M48*$X64</f>
        <v>2.6613889413118197</v>
      </c>
      <c r="AF64" s="401">
        <f>DB!N48*$X64</f>
        <v>0.28156120190252926</v>
      </c>
      <c r="AG64" s="401">
        <f>DB!O48*$X64</f>
        <v>0.26439085541767643</v>
      </c>
      <c r="AH64" s="401">
        <f>DB!P48*$X64</f>
        <v>0.26329833122173479</v>
      </c>
      <c r="AI64" s="401">
        <f>DB!Q48*$X64</f>
        <v>5.5718733992981322E-2</v>
      </c>
      <c r="AJ64" s="401">
        <f>DB!R48*$X64</f>
        <v>0.23489270212727517</v>
      </c>
      <c r="AK64" s="402">
        <f>DB!S48*1000*$X64</f>
        <v>2.6220580702579471E-2</v>
      </c>
      <c r="AL64" s="401">
        <f>DB!T48*$X64</f>
        <v>3.8238346857928367E-2</v>
      </c>
      <c r="AM64" s="400">
        <f>DB!U48*1000*$X64</f>
        <v>1.2017766155348899</v>
      </c>
      <c r="AN64" s="400">
        <f>DB!V48*1000*$X64</f>
        <v>6.882902434427101</v>
      </c>
      <c r="AO64" s="400">
        <f>DB!W48*1000*$X64</f>
        <v>4.5886016229514004</v>
      </c>
      <c r="AP64" s="401">
        <f>DB!X48*1000*$X64</f>
        <v>0.77569217911797306</v>
      </c>
      <c r="AQ64" s="400">
        <f>DB!Y48*1000*$X64</f>
        <v>0.38238346857928368</v>
      </c>
      <c r="AR64" s="400">
        <f>DB!Z48*1000*$X64</f>
        <v>0.80846790499619903</v>
      </c>
      <c r="AS64" s="400">
        <f>DB!AA48*1000*$X64</f>
        <v>0.31683201682283518</v>
      </c>
      <c r="AT64" s="400">
        <f>DB!AB48*1000*$X64</f>
        <v>2.512805650663867</v>
      </c>
      <c r="AU64" s="400">
        <f>DB!AC48*1000*$X64</f>
        <v>4.6978540425454804</v>
      </c>
      <c r="AV64" s="400">
        <f>DB!AD48*1000*$X64</f>
        <v>12.017766155348898</v>
      </c>
      <c r="AW64" s="401">
        <f>DB!AE48*1000*$X64</f>
        <v>1.748038713505295</v>
      </c>
      <c r="AX64" s="401">
        <f>DB!AF48*$X64</f>
        <v>9.1772032459027861E-3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1</v>
      </c>
      <c r="I65" s="224">
        <f>DB!AJ49</f>
        <v>1</v>
      </c>
      <c r="J65" s="224">
        <f>DB!AK49</f>
        <v>1</v>
      </c>
      <c r="K65" s="224">
        <f>DB!AL49</f>
        <v>1</v>
      </c>
      <c r="L65" s="224">
        <f>DB!AM49</f>
        <v>0</v>
      </c>
      <c r="M65" s="224">
        <f>DB!AN49</f>
        <v>0</v>
      </c>
      <c r="N65" s="224">
        <f>DB!AO49</f>
        <v>0</v>
      </c>
      <c r="O65" s="224">
        <f>DB!AP49</f>
        <v>0</v>
      </c>
      <c r="P65" s="224">
        <f>DB!AQ49</f>
        <v>0</v>
      </c>
      <c r="Q65" s="224">
        <f>DB!AR49</f>
        <v>0</v>
      </c>
      <c r="R65" s="224">
        <f t="shared" si="57"/>
        <v>4</v>
      </c>
      <c r="S65" s="224">
        <f>DB!AS49</f>
        <v>0</v>
      </c>
      <c r="T65" s="225">
        <f>DB!C49</f>
        <v>4</v>
      </c>
      <c r="U65" s="335">
        <f>DB!E49</f>
        <v>23.5</v>
      </c>
      <c r="V65" s="352">
        <f>DB!F49*1000</f>
        <v>3.2539472049689398E-2</v>
      </c>
      <c r="W65" s="177">
        <f t="shared" si="55"/>
        <v>5.875</v>
      </c>
      <c r="X65" s="457">
        <v>0.76979293544457972</v>
      </c>
      <c r="Y65" s="400">
        <f t="shared" si="56"/>
        <v>2.5048655706947257E-2</v>
      </c>
      <c r="Z65" s="398">
        <f>DB!H49*$X65</f>
        <v>2.9056440620058813E-4</v>
      </c>
      <c r="AA65" s="402">
        <f>DB!I49*$X65</f>
        <v>2.2351108169276014E-4</v>
      </c>
      <c r="AB65" s="402">
        <f>DB!J49*$X65</f>
        <v>2.4586218986203615E-4</v>
      </c>
      <c r="AC65" s="402">
        <f>DB!K49*$X65</f>
        <v>2.6821329803131214E-4</v>
      </c>
      <c r="AD65" s="407">
        <f>DB!L49*$X65</f>
        <v>2.4299700901309547</v>
      </c>
      <c r="AE65" s="401">
        <f>DB!M49*$X65</f>
        <v>3.0509262651061769E-2</v>
      </c>
      <c r="AF65" s="401">
        <f>DB!N49*$X65</f>
        <v>3.2277223850485895E-3</v>
      </c>
      <c r="AG65" s="401">
        <f>DB!O49*$X65</f>
        <v>3.0308873405406203E-3</v>
      </c>
      <c r="AH65" s="401">
        <f>DB!P49*$X65</f>
        <v>3.01836301268715E-3</v>
      </c>
      <c r="AI65" s="401">
        <f>DB!Q49*$X65</f>
        <v>6.3874072052715611E-4</v>
      </c>
      <c r="AJ65" s="401">
        <f>DB!R49*$X65</f>
        <v>2.6927304884968297E-3</v>
      </c>
      <c r="AK65" s="402">
        <f>DB!S49*1000*$X65</f>
        <v>3.0058386848336725E-4</v>
      </c>
      <c r="AL65" s="401">
        <f>DB!T49*$X65</f>
        <v>4.3835147487157741E-4</v>
      </c>
      <c r="AM65" s="400">
        <f>DB!U49*1000*$X65</f>
        <v>1.3776760638821018E-2</v>
      </c>
      <c r="AN65" s="400">
        <f>DB!V49*1000*$X65</f>
        <v>7.8903265476884171E-2</v>
      </c>
      <c r="AO65" s="400">
        <f>DB!W49*1000*$X65</f>
        <v>5.2602176984589293E-2</v>
      </c>
      <c r="AP65" s="401">
        <f>DB!X49*1000*$X65</f>
        <v>8.8922727759662475E-3</v>
      </c>
      <c r="AQ65" s="400">
        <f>DB!Y49*1000*$X65</f>
        <v>4.3835147487157741E-3</v>
      </c>
      <c r="AR65" s="400">
        <f>DB!Z49*1000*$X65</f>
        <v>9.2680026115705035E-3</v>
      </c>
      <c r="AS65" s="400">
        <f>DB!AA49*1000*$X65</f>
        <v>3.6320550775073577E-3</v>
      </c>
      <c r="AT65" s="400">
        <f>DB!AB49*1000*$X65</f>
        <v>2.8805954062989414E-2</v>
      </c>
      <c r="AU65" s="400">
        <f>DB!AC49*1000*$X65</f>
        <v>5.3854609769936675E-2</v>
      </c>
      <c r="AV65" s="400">
        <f>DB!AD49*1000*$X65</f>
        <v>0.13776760638821015</v>
      </c>
      <c r="AW65" s="401">
        <f>DB!AE49*1000*$X65</f>
        <v>2.0038924565557868E-2</v>
      </c>
      <c r="AX65" s="401">
        <f>DB!AF49*$X65</f>
        <v>1.052043539691789E-4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78</v>
      </c>
      <c r="I66" s="224">
        <f>DB!AJ50</f>
        <v>60</v>
      </c>
      <c r="J66" s="224">
        <f>DB!AK50</f>
        <v>39</v>
      </c>
      <c r="K66" s="224">
        <f>DB!AL50</f>
        <v>111</v>
      </c>
      <c r="L66" s="224">
        <f>DB!AM50</f>
        <v>19</v>
      </c>
      <c r="M66" s="224">
        <f>DB!AN50</f>
        <v>15</v>
      </c>
      <c r="N66" s="224">
        <f>DB!AO50</f>
        <v>12</v>
      </c>
      <c r="O66" s="224">
        <f>DB!AP50</f>
        <v>24</v>
      </c>
      <c r="P66" s="224">
        <f>DB!AQ50</f>
        <v>19</v>
      </c>
      <c r="Q66" s="224">
        <f>DB!AR50</f>
        <v>4</v>
      </c>
      <c r="R66" s="224">
        <f t="shared" si="57"/>
        <v>381</v>
      </c>
      <c r="S66" s="224">
        <f>DB!AS50</f>
        <v>0</v>
      </c>
      <c r="T66" s="225">
        <f>DB!C50</f>
        <v>381</v>
      </c>
      <c r="U66" s="335">
        <f>DB!E50</f>
        <v>2529.1</v>
      </c>
      <c r="V66" s="352">
        <f>DB!F50*1000</f>
        <v>1.0607045399999999</v>
      </c>
      <c r="W66" s="177">
        <f t="shared" si="55"/>
        <v>6.6380577427821521</v>
      </c>
      <c r="X66" s="457">
        <v>0.76979293544457972</v>
      </c>
      <c r="Y66" s="400">
        <f t="shared" si="56"/>
        <v>0.81652286148599251</v>
      </c>
      <c r="Z66" s="398">
        <f>DB!H50*$X66</f>
        <v>2.1129099277222244E-2</v>
      </c>
      <c r="AA66" s="402">
        <f>DB!I50*$X66</f>
        <v>1.6028971865478771E-2</v>
      </c>
      <c r="AB66" s="402">
        <f>DB!J50*$X66</f>
        <v>1.7486151125976939E-2</v>
      </c>
      <c r="AC66" s="402">
        <f>DB!K50*$X66</f>
        <v>1.9671920016724E-2</v>
      </c>
      <c r="AD66" s="407">
        <f>DB!L50*$X66</f>
        <v>79.210882792756919</v>
      </c>
      <c r="AE66" s="401">
        <f>DB!M50*$X66</f>
        <v>0.99452484528994678</v>
      </c>
      <c r="AF66" s="401">
        <f>DB!N50*$X66</f>
        <v>8.1834348678524627E-2</v>
      </c>
      <c r="AG66" s="401">
        <f>DB!O50*$X66</f>
        <v>9.8799266239805103E-2</v>
      </c>
      <c r="AH66" s="401">
        <f>DB!P50*$X66</f>
        <v>9.8391004809062099E-2</v>
      </c>
      <c r="AI66" s="401">
        <f>DB!Q50*$X66</f>
        <v>2.0821332967892812E-2</v>
      </c>
      <c r="AJ66" s="401">
        <f>DB!R50*$X66</f>
        <v>8.7776207609744208E-2</v>
      </c>
      <c r="AK66" s="402">
        <f>DB!S50*1000*$X66</f>
        <v>9.7982743378319109E-3</v>
      </c>
      <c r="AL66" s="401">
        <f>DB!T50*$X66</f>
        <v>1.4289150076004871E-2</v>
      </c>
      <c r="AM66" s="400">
        <f>DB!U50*1000*$X66</f>
        <v>0.44908757381729519</v>
      </c>
      <c r="AN66" s="400">
        <f>DB!V50*1000*$X66</f>
        <v>2.5720470136808764</v>
      </c>
      <c r="AO66" s="400">
        <f>DB!W50*1000*$X66</f>
        <v>1.7146980091205846</v>
      </c>
      <c r="AP66" s="401">
        <f>DB!X50*1000*$X66</f>
        <v>0.28986561582752812</v>
      </c>
      <c r="AQ66" s="400">
        <f>DB!Y50*1000*$X66</f>
        <v>0.14289150076004947</v>
      </c>
      <c r="AR66" s="400">
        <f>DB!Z50*1000*$X66</f>
        <v>0.30211345874981804</v>
      </c>
      <c r="AS66" s="400">
        <f>DB!AA50*1000*$X66</f>
        <v>0.11839581491546894</v>
      </c>
      <c r="AT66" s="400">
        <f>DB!AB50*1000*$X66</f>
        <v>0.93900129070889149</v>
      </c>
      <c r="AU66" s="400">
        <f>DB!AC50*1000*$X66</f>
        <v>1.7555241521948841</v>
      </c>
      <c r="AV66" s="400">
        <f>DB!AD50*1000*$X66</f>
        <v>4.4908757381729743</v>
      </c>
      <c r="AW66" s="401">
        <f>DB!AE50*1000*$X66</f>
        <v>0.65321828918879565</v>
      </c>
      <c r="AX66" s="401">
        <f>DB!AF50*$X66</f>
        <v>3.4293960182411611E-3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430</v>
      </c>
      <c r="I67" s="224">
        <f>DB!AJ51</f>
        <v>273</v>
      </c>
      <c r="J67" s="224">
        <f>DB!AK51</f>
        <v>213</v>
      </c>
      <c r="K67" s="224">
        <f>DB!AL51</f>
        <v>578</v>
      </c>
      <c r="L67" s="224">
        <f>DB!AM51</f>
        <v>120</v>
      </c>
      <c r="M67" s="224">
        <f>DB!AN51</f>
        <v>138</v>
      </c>
      <c r="N67" s="224">
        <f>DB!AO51</f>
        <v>102</v>
      </c>
      <c r="O67" s="224">
        <f>DB!AP51</f>
        <v>121</v>
      </c>
      <c r="P67" s="224">
        <f>DB!AQ51</f>
        <v>106</v>
      </c>
      <c r="Q67" s="224">
        <f>DB!AR51</f>
        <v>13</v>
      </c>
      <c r="R67" s="224">
        <f t="shared" si="57"/>
        <v>2094</v>
      </c>
      <c r="S67" s="224">
        <f>DB!AS51</f>
        <v>8</v>
      </c>
      <c r="T67" s="225">
        <f>DB!C51</f>
        <v>2102</v>
      </c>
      <c r="U67" s="335">
        <f>DB!E51</f>
        <v>10256.889999999899</v>
      </c>
      <c r="V67" s="352">
        <f>DB!F51*1000</f>
        <v>5.8152272718140097</v>
      </c>
      <c r="W67" s="177">
        <f t="shared" si="55"/>
        <v>4.8795861084680778</v>
      </c>
      <c r="X67" s="457">
        <v>0.76979293544457972</v>
      </c>
      <c r="Y67" s="400">
        <f t="shared" si="56"/>
        <v>4.4765208718470815</v>
      </c>
      <c r="Z67" s="398">
        <f>DB!H51*$X67</f>
        <v>4.3938774095976213E-2</v>
      </c>
      <c r="AA67" s="402">
        <f>DB!I51*$X67</f>
        <v>3.5949906078525835E-2</v>
      </c>
      <c r="AB67" s="402">
        <f>DB!J51*$X67</f>
        <v>3.9944340087249369E-2</v>
      </c>
      <c r="AC67" s="402">
        <f>DB!K51*$X67</f>
        <v>4.3938774095976213E-2</v>
      </c>
      <c r="AD67" s="407">
        <f>DB!L51*$X67</f>
        <v>434.26728977788224</v>
      </c>
      <c r="AE67" s="401">
        <f>DB!M51*$X67</f>
        <v>5.4524024219098033</v>
      </c>
      <c r="AF67" s="401">
        <f>DB!N51*$X67</f>
        <v>0.64092890050295293</v>
      </c>
      <c r="AG67" s="401">
        <f>DB!O51*$X67</f>
        <v>0.54165902549348821</v>
      </c>
      <c r="AH67" s="401">
        <f>DB!P51*$X67</f>
        <v>0.53942076505755931</v>
      </c>
      <c r="AI67" s="401">
        <f>DB!Q51*$X67</f>
        <v>0.11415128223210037</v>
      </c>
      <c r="AJ67" s="401">
        <f>DB!R51*$X67</f>
        <v>0.481225993723565</v>
      </c>
      <c r="AK67" s="402">
        <f>DB!S51*1000*$X67</f>
        <v>5.3718250462164503E-2</v>
      </c>
      <c r="AL67" s="401">
        <f>DB!T51*$X67</f>
        <v>7.8339115257323788E-2</v>
      </c>
      <c r="AM67" s="400">
        <f>DB!U51*1000*$X67</f>
        <v>2.4620864795158064</v>
      </c>
      <c r="AN67" s="400">
        <f>DB!V51*1000*$X67</f>
        <v>14.101040746318281</v>
      </c>
      <c r="AO67" s="400">
        <f>DB!W51*1000*$X67</f>
        <v>9.4006938308789323</v>
      </c>
      <c r="AP67" s="401">
        <f>DB!X51*1000*$X67</f>
        <v>1.5891649095057498</v>
      </c>
      <c r="AQ67" s="400">
        <f>DB!Y51*1000*$X67</f>
        <v>0.78339115257323799</v>
      </c>
      <c r="AR67" s="400">
        <f>DB!Z51*1000*$X67</f>
        <v>1.6563127225833787</v>
      </c>
      <c r="AS67" s="400">
        <f>DB!AA51*1000*$X67</f>
        <v>0.64909552641783264</v>
      </c>
      <c r="AT67" s="400">
        <f>DB!AB51*1000*$X67</f>
        <v>5.1479990026241351</v>
      </c>
      <c r="AU67" s="400">
        <f>DB!AC51*1000*$X67</f>
        <v>9.6245198744709768</v>
      </c>
      <c r="AV67" s="400">
        <f>DB!AD51*1000*$X67</f>
        <v>24.620864795158525</v>
      </c>
      <c r="AW67" s="401">
        <f>DB!AE51*1000*$X67</f>
        <v>3.5812166974776591</v>
      </c>
      <c r="AX67" s="401">
        <f>DB!AF51*$X67</f>
        <v>1.8801387661757867E-2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254</v>
      </c>
      <c r="I68" s="227">
        <f>DB!AJ52</f>
        <v>184</v>
      </c>
      <c r="J68" s="227">
        <f>DB!AK52</f>
        <v>131</v>
      </c>
      <c r="K68" s="227">
        <f>DB!AL52</f>
        <v>221</v>
      </c>
      <c r="L68" s="227">
        <f>DB!AM52</f>
        <v>32</v>
      </c>
      <c r="M68" s="227">
        <f>DB!AN52</f>
        <v>25</v>
      </c>
      <c r="N68" s="227">
        <f>DB!AO52</f>
        <v>14</v>
      </c>
      <c r="O68" s="227">
        <f>DB!AP52</f>
        <v>11</v>
      </c>
      <c r="P68" s="227">
        <f>DB!AQ52</f>
        <v>14</v>
      </c>
      <c r="Q68" s="227">
        <f>DB!AR52</f>
        <v>3</v>
      </c>
      <c r="R68" s="227">
        <f t="shared" si="57"/>
        <v>889</v>
      </c>
      <c r="S68" s="227">
        <f>DB!AS52</f>
        <v>0</v>
      </c>
      <c r="T68" s="228">
        <f>DB!C52</f>
        <v>889</v>
      </c>
      <c r="U68" s="336">
        <f>DB!E52</f>
        <v>6277.24999999998</v>
      </c>
      <c r="V68" s="353">
        <f>DB!F52*1000</f>
        <v>7.9093349999999392</v>
      </c>
      <c r="W68" s="204">
        <f t="shared" si="55"/>
        <v>7.0610236220472213</v>
      </c>
      <c r="X68" s="458">
        <v>0.76979293544457972</v>
      </c>
      <c r="Y68" s="411">
        <f t="shared" si="56"/>
        <v>6.0885502070645083</v>
      </c>
      <c r="Z68" s="399">
        <f>DB!H52*$X68</f>
        <v>7.0627182401948915E-2</v>
      </c>
      <c r="AA68" s="408">
        <f>DB!I52*$X68</f>
        <v>5.4328601847652855E-2</v>
      </c>
      <c r="AB68" s="408">
        <f>DB!J52*$X68</f>
        <v>5.97614620324185E-2</v>
      </c>
      <c r="AC68" s="408">
        <f>DB!K52*$X68</f>
        <v>6.5194322217183742E-2</v>
      </c>
      <c r="AD68" s="409">
        <f>DB!L52*$X68</f>
        <v>590.65025558732782</v>
      </c>
      <c r="AE68" s="410">
        <f>DB!M52*$X68</f>
        <v>7.415854152204628</v>
      </c>
      <c r="AF68" s="410">
        <f>DB!N52*$X68</f>
        <v>0.78455906080357363</v>
      </c>
      <c r="AG68" s="410">
        <f>DB!O52*$X68</f>
        <v>0.73671457505481652</v>
      </c>
      <c r="AH68" s="410">
        <f>DB!P52*$X68</f>
        <v>0.73367029995128197</v>
      </c>
      <c r="AI68" s="410">
        <f>DB!Q52*$X68</f>
        <v>0.15525803028014692</v>
      </c>
      <c r="AJ68" s="410">
        <f>DB!R52*$X68</f>
        <v>0.65451914725943816</v>
      </c>
      <c r="AK68" s="408">
        <f>DB!S52*1000*$X68</f>
        <v>7.3062602484775571E-2</v>
      </c>
      <c r="AL68" s="410">
        <f>DB!T52*$X68</f>
        <v>0.10654962862363125</v>
      </c>
      <c r="AM68" s="411">
        <f>DB!U52*1000*$X68</f>
        <v>3.3487026138855209</v>
      </c>
      <c r="AN68" s="411">
        <f>DB!V52*1000*$X68</f>
        <v>19.178933152253425</v>
      </c>
      <c r="AO68" s="411">
        <f>DB!W52*1000*$X68</f>
        <v>12.785955434835564</v>
      </c>
      <c r="AP68" s="410">
        <f>DB!X52*1000*$X68</f>
        <v>2.1614353235079244</v>
      </c>
      <c r="AQ68" s="411">
        <f>DB!Y52*1000*$X68</f>
        <v>1.0654962862362971</v>
      </c>
      <c r="AR68" s="411">
        <f>DB!Z52*1000*$X68</f>
        <v>2.2527635766138929</v>
      </c>
      <c r="AS68" s="411">
        <f>DB!AA52*1000*$X68</f>
        <v>0.88283978002436814</v>
      </c>
      <c r="AT68" s="411">
        <f>DB!AB52*1000*$X68</f>
        <v>7.0018327381242074</v>
      </c>
      <c r="AU68" s="411">
        <f>DB!AC52*1000*$X68</f>
        <v>13.090382945188793</v>
      </c>
      <c r="AV68" s="411">
        <f>DB!AD52*1000*$X68</f>
        <v>33.487026138854972</v>
      </c>
      <c r="AW68" s="410">
        <f>DB!AE52*1000*$X68</f>
        <v>4.8708401656516669</v>
      </c>
      <c r="AX68" s="410">
        <f>DB!AF52*$X68</f>
        <v>2.5571910869671206E-2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3495</v>
      </c>
      <c r="I69" s="230">
        <f t="shared" si="58"/>
        <v>1918</v>
      </c>
      <c r="J69" s="230">
        <f t="shared" si="58"/>
        <v>1011</v>
      </c>
      <c r="K69" s="230">
        <f t="shared" si="58"/>
        <v>2897</v>
      </c>
      <c r="L69" s="230">
        <f t="shared" si="58"/>
        <v>544</v>
      </c>
      <c r="M69" s="230">
        <f t="shared" si="58"/>
        <v>596</v>
      </c>
      <c r="N69" s="230">
        <f t="shared" si="58"/>
        <v>327</v>
      </c>
      <c r="O69" s="230">
        <f t="shared" si="58"/>
        <v>1160</v>
      </c>
      <c r="P69" s="230">
        <f t="shared" si="58"/>
        <v>781</v>
      </c>
      <c r="Q69" s="230">
        <f t="shared" si="58"/>
        <v>106</v>
      </c>
      <c r="R69" s="230">
        <f t="shared" si="58"/>
        <v>12835</v>
      </c>
      <c r="S69" s="230">
        <f t="shared" si="58"/>
        <v>117</v>
      </c>
      <c r="T69" s="231">
        <f>SUM(T62:T68)</f>
        <v>12952</v>
      </c>
      <c r="U69" s="337">
        <f>SUM(U62:U68)</f>
        <v>76981.940000000192</v>
      </c>
      <c r="V69" s="354">
        <f t="shared" ref="V69:AX69" si="59">SUM(V62:V68)</f>
        <v>171.49778571535245</v>
      </c>
      <c r="W69" s="239"/>
      <c r="X69" s="395"/>
      <c r="Y69" s="445">
        <f t="shared" ref="Y69" si="60">SUM(Y62:Y68)</f>
        <v>132.0177838880667</v>
      </c>
      <c r="Z69" s="447">
        <f t="shared" si="59"/>
        <v>12.113820219107856</v>
      </c>
      <c r="AA69" s="448">
        <f t="shared" si="59"/>
        <v>9.4766737484896293</v>
      </c>
      <c r="AB69" s="448">
        <f t="shared" si="59"/>
        <v>10.23438432421699</v>
      </c>
      <c r="AC69" s="448">
        <f t="shared" si="59"/>
        <v>11.465776591053924</v>
      </c>
      <c r="AD69" s="444">
        <f t="shared" si="59"/>
        <v>12807.045214981255</v>
      </c>
      <c r="AE69" s="449">
        <f t="shared" si="59"/>
        <v>160.79766077566242</v>
      </c>
      <c r="AF69" s="449">
        <f t="shared" si="59"/>
        <v>8.0766164310844193</v>
      </c>
      <c r="AG69" s="449">
        <f t="shared" si="59"/>
        <v>15.974151850456003</v>
      </c>
      <c r="AH69" s="449">
        <f t="shared" si="59"/>
        <v>15.908142958511334</v>
      </c>
      <c r="AI69" s="449">
        <f t="shared" si="59"/>
        <v>3.3664534891455471</v>
      </c>
      <c r="AJ69" s="449">
        <f t="shared" si="59"/>
        <v>14.191911767966989</v>
      </c>
      <c r="AK69" s="448">
        <f t="shared" ref="AK69" si="61">SUM(AK62:AK68)</f>
        <v>1.5842134066567761</v>
      </c>
      <c r="AL69" s="449">
        <f t="shared" si="59"/>
        <v>2.3103112180410865</v>
      </c>
      <c r="AM69" s="445">
        <f t="shared" si="59"/>
        <v>72.609781138434215</v>
      </c>
      <c r="AN69" s="445">
        <f t="shared" si="59"/>
        <v>415.85601924738802</v>
      </c>
      <c r="AO69" s="445">
        <f t="shared" ref="AO69" si="62">SUM(AO62:AO68)</f>
        <v>277.23734616495227</v>
      </c>
      <c r="AP69" s="449">
        <f t="shared" si="59"/>
        <v>46.866313280263114</v>
      </c>
      <c r="AQ69" s="445">
        <f t="shared" ref="AQ69:AR69" si="63">SUM(AQ62:AQ68)</f>
        <v>23.103112180412161</v>
      </c>
      <c r="AR69" s="445">
        <f t="shared" si="63"/>
        <v>48.846580038585735</v>
      </c>
      <c r="AS69" s="445">
        <f t="shared" si="59"/>
        <v>19.142578663769552</v>
      </c>
      <c r="AT69" s="445">
        <f t="shared" si="59"/>
        <v>151.82045147127292</v>
      </c>
      <c r="AU69" s="445">
        <f t="shared" si="59"/>
        <v>283.83823535932868</v>
      </c>
      <c r="AV69" s="445">
        <f t="shared" si="59"/>
        <v>726.09781138436313</v>
      </c>
      <c r="AW69" s="449">
        <f t="shared" ref="AW69" si="64">SUM(AW62:AW68)</f>
        <v>105.61422711045164</v>
      </c>
      <c r="AX69" s="449">
        <f t="shared" si="59"/>
        <v>0.55447469232990476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3643</v>
      </c>
      <c r="I71" s="230">
        <f t="shared" si="65"/>
        <v>2267</v>
      </c>
      <c r="J71" s="230">
        <f t="shared" si="65"/>
        <v>1376</v>
      </c>
      <c r="K71" s="230">
        <f t="shared" si="65"/>
        <v>3389</v>
      </c>
      <c r="L71" s="230">
        <f t="shared" si="65"/>
        <v>630</v>
      </c>
      <c r="M71" s="230">
        <f t="shared" si="65"/>
        <v>643</v>
      </c>
      <c r="N71" s="230">
        <f t="shared" si="65"/>
        <v>361</v>
      </c>
      <c r="O71" s="230">
        <f t="shared" si="65"/>
        <v>1230</v>
      </c>
      <c r="P71" s="230">
        <f t="shared" si="65"/>
        <v>910</v>
      </c>
      <c r="Q71" s="230">
        <f t="shared" si="65"/>
        <v>128</v>
      </c>
      <c r="R71" s="230">
        <f t="shared" si="65"/>
        <v>14577</v>
      </c>
      <c r="S71" s="230">
        <f>SUM(S60,S69)</f>
        <v>126</v>
      </c>
      <c r="T71" s="231">
        <f>SUM(T60,T69)</f>
        <v>14703</v>
      </c>
      <c r="U71" s="337">
        <f>SUM(U60,U69)</f>
        <v>117905.0700000003</v>
      </c>
      <c r="V71" s="354">
        <f t="shared" ref="V71:AX71" si="66">SUM(V60,V69)</f>
        <v>328.87083794231808</v>
      </c>
      <c r="W71" s="239"/>
      <c r="X71" s="395"/>
      <c r="Y71" s="445">
        <f t="shared" ref="Y71" si="67">SUM(Y60,Y69)</f>
        <v>253.1624477217357</v>
      </c>
      <c r="Z71" s="447">
        <f t="shared" si="66"/>
        <v>16.436519122812335</v>
      </c>
      <c r="AA71" s="448">
        <f t="shared" si="66"/>
        <v>12.934586128827593</v>
      </c>
      <c r="AB71" s="448">
        <f t="shared" si="66"/>
        <v>13.908493335396606</v>
      </c>
      <c r="AC71" s="448">
        <f t="shared" si="66"/>
        <v>15.572278863916797</v>
      </c>
      <c r="AD71" s="444">
        <f t="shared" si="66"/>
        <v>24559.289053485416</v>
      </c>
      <c r="AE71" s="449">
        <f t="shared" si="66"/>
        <v>308.35186132507118</v>
      </c>
      <c r="AF71" s="449">
        <f t="shared" si="66"/>
        <v>18.954300068620942</v>
      </c>
      <c r="AG71" s="449">
        <f t="shared" si="66"/>
        <v>30.632656174329945</v>
      </c>
      <c r="AH71" s="449">
        <f t="shared" si="66"/>
        <v>30.506074950468523</v>
      </c>
      <c r="AI71" s="449">
        <f t="shared" si="66"/>
        <v>6.4556424169041051</v>
      </c>
      <c r="AJ71" s="449">
        <f t="shared" si="66"/>
        <v>27.214963130086396</v>
      </c>
      <c r="AK71" s="448">
        <f t="shared" ref="AK71" si="68">SUM(AK60,AK69)</f>
        <v>3.0379493726608118</v>
      </c>
      <c r="AL71" s="449">
        <f t="shared" si="66"/>
        <v>4.4303428351302934</v>
      </c>
      <c r="AM71" s="445">
        <f t="shared" si="66"/>
        <v>139.23934624695192</v>
      </c>
      <c r="AN71" s="445">
        <f t="shared" si="66"/>
        <v>797.46171032344364</v>
      </c>
      <c r="AO71" s="445">
        <f t="shared" ref="AO71" si="69">SUM(AO60,AO69)</f>
        <v>531.64114021565717</v>
      </c>
      <c r="AP71" s="449">
        <f t="shared" si="66"/>
        <v>89.872668941215736</v>
      </c>
      <c r="AQ71" s="445">
        <f t="shared" ref="AQ71:AR71" si="70">SUM(AQ60,AQ69)</f>
        <v>44.303428351304085</v>
      </c>
      <c r="AR71" s="445">
        <f t="shared" si="70"/>
        <v>93.670105657042953</v>
      </c>
      <c r="AS71" s="445">
        <f t="shared" si="66"/>
        <v>36.708554919651455</v>
      </c>
      <c r="AT71" s="445">
        <f t="shared" si="66"/>
        <v>291.13681487999224</v>
      </c>
      <c r="AU71" s="445">
        <f t="shared" si="66"/>
        <v>544.29926260171783</v>
      </c>
      <c r="AV71" s="445">
        <f t="shared" si="66"/>
        <v>1392.3934624695451</v>
      </c>
      <c r="AW71" s="449">
        <f t="shared" ref="AW71" si="71">SUM(AW60,AW69)</f>
        <v>202.52995817738599</v>
      </c>
      <c r="AX71" s="449">
        <f t="shared" si="66"/>
        <v>1.0632822804313145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3654</v>
      </c>
      <c r="I74" s="224">
        <f t="shared" si="72"/>
        <v>2279</v>
      </c>
      <c r="J74" s="224">
        <f t="shared" si="72"/>
        <v>1387</v>
      </c>
      <c r="K74" s="224">
        <f t="shared" si="72"/>
        <v>3401</v>
      </c>
      <c r="L74" s="224">
        <f t="shared" si="72"/>
        <v>634</v>
      </c>
      <c r="M74" s="224">
        <f t="shared" si="72"/>
        <v>650</v>
      </c>
      <c r="N74" s="224">
        <f t="shared" si="72"/>
        <v>364</v>
      </c>
      <c r="O74" s="224">
        <f t="shared" si="72"/>
        <v>1237</v>
      </c>
      <c r="P74" s="224">
        <f t="shared" si="72"/>
        <v>912</v>
      </c>
      <c r="Q74" s="224">
        <f t="shared" si="72"/>
        <v>129</v>
      </c>
      <c r="R74" s="224">
        <f t="shared" si="72"/>
        <v>14647</v>
      </c>
      <c r="S74" s="224">
        <f>SUM(S52,S71)</f>
        <v>126</v>
      </c>
      <c r="T74" s="225">
        <f>SUM(T52,T71)</f>
        <v>14830</v>
      </c>
      <c r="U74" s="335">
        <f>SUM(U52,U71)</f>
        <v>119763.1500000003</v>
      </c>
      <c r="V74" s="352">
        <f t="shared" ref="V74:AX74" si="73">SUM(V52,V71)</f>
        <v>335.48683504441772</v>
      </c>
      <c r="W74" s="173"/>
      <c r="X74" s="385"/>
      <c r="Y74" s="400">
        <f t="shared" ref="Y74" si="74">SUM(Y52,Y71)</f>
        <v>256.62183366714987</v>
      </c>
      <c r="Z74" s="398">
        <f t="shared" si="73"/>
        <v>16.497212140414323</v>
      </c>
      <c r="AA74" s="402">
        <f t="shared" si="73"/>
        <v>12.981774384994418</v>
      </c>
      <c r="AB74" s="402">
        <f t="shared" si="73"/>
        <v>13.962418290509765</v>
      </c>
      <c r="AC74" s="402">
        <f t="shared" si="73"/>
        <v>15.632971881518785</v>
      </c>
      <c r="AD74" s="407">
        <f>SUM(AD52,AD71)</f>
        <v>24891.168074565405</v>
      </c>
      <c r="AE74" s="401">
        <f t="shared" si="73"/>
        <v>313.47867129617492</v>
      </c>
      <c r="AF74" s="401">
        <f t="shared" si="73"/>
        <v>19.246534698474495</v>
      </c>
      <c r="AG74" s="401">
        <f t="shared" si="73"/>
        <v>31.832119628494446</v>
      </c>
      <c r="AH74" s="401">
        <f t="shared" si="73"/>
        <v>30.741470439572385</v>
      </c>
      <c r="AI74" s="401">
        <f t="shared" si="73"/>
        <v>6.6471666024274878</v>
      </c>
      <c r="AJ74" s="401">
        <f t="shared" si="73"/>
        <v>27.307580326534076</v>
      </c>
      <c r="AK74" s="402">
        <f t="shared" ref="AK74" si="75">SUM(AK52,AK71)</f>
        <v>3.0684548669067366</v>
      </c>
      <c r="AL74" s="401">
        <f t="shared" si="73"/>
        <v>4.5289353345745962</v>
      </c>
      <c r="AM74" s="400">
        <f t="shared" si="73"/>
        <v>139.23934624695192</v>
      </c>
      <c r="AN74" s="400">
        <f t="shared" si="73"/>
        <v>816.01659857611946</v>
      </c>
      <c r="AO74" s="400">
        <f t="shared" ref="AO74" si="76">SUM(AO52,AO71)</f>
        <v>546.51649978093803</v>
      </c>
      <c r="AP74" s="401">
        <f t="shared" si="73"/>
        <v>95.40768645387837</v>
      </c>
      <c r="AQ74" s="400">
        <f t="shared" ref="AQ74:AR74" si="77">SUM(AQ52,AQ71)</f>
        <v>51.222200242132374</v>
      </c>
      <c r="AR74" s="400">
        <f t="shared" si="77"/>
        <v>93.670105657042953</v>
      </c>
      <c r="AS74" s="400">
        <f t="shared" si="73"/>
        <v>36.708554919651455</v>
      </c>
      <c r="AT74" s="400">
        <f t="shared" si="73"/>
        <v>297.36370958173768</v>
      </c>
      <c r="AU74" s="400">
        <f t="shared" si="73"/>
        <v>544.29926260171783</v>
      </c>
      <c r="AV74" s="400">
        <f t="shared" si="73"/>
        <v>1392.3934624695451</v>
      </c>
      <c r="AW74" s="401">
        <f t="shared" ref="AW74" si="78">SUM(AW52,AW71)</f>
        <v>202.52995817738599</v>
      </c>
      <c r="AX74" s="401">
        <f t="shared" si="73"/>
        <v>1.0632822804313145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3758</v>
      </c>
      <c r="I77" s="230">
        <f t="shared" si="79"/>
        <v>2449</v>
      </c>
      <c r="J77" s="230">
        <f t="shared" si="79"/>
        <v>1492</v>
      </c>
      <c r="K77" s="230">
        <f t="shared" si="79"/>
        <v>3560</v>
      </c>
      <c r="L77" s="230">
        <f t="shared" si="79"/>
        <v>916</v>
      </c>
      <c r="M77" s="230">
        <f t="shared" si="79"/>
        <v>1218</v>
      </c>
      <c r="N77" s="230">
        <f t="shared" si="79"/>
        <v>1046</v>
      </c>
      <c r="O77" s="230">
        <f t="shared" si="79"/>
        <v>2663</v>
      </c>
      <c r="P77" s="230">
        <f t="shared" si="79"/>
        <v>2287</v>
      </c>
      <c r="Q77" s="230">
        <f t="shared" si="79"/>
        <v>347</v>
      </c>
      <c r="R77" s="230">
        <f t="shared" si="79"/>
        <v>19736</v>
      </c>
      <c r="S77" s="230">
        <f>SUM(S38,S74)</f>
        <v>162</v>
      </c>
      <c r="T77" s="231">
        <f>SUM(T38,T74)</f>
        <v>45118</v>
      </c>
      <c r="U77" s="337">
        <f>SUM(U38,U74)</f>
        <v>413425.58000000077</v>
      </c>
      <c r="V77" s="354">
        <f t="shared" ref="V77:AX77" si="80">SUM(V38,V74)</f>
        <v>1254.570141269221</v>
      </c>
      <c r="W77" s="239"/>
      <c r="X77" s="382"/>
      <c r="Y77" s="445">
        <f t="shared" ref="Y77" si="81">SUM(Y38,Y74)</f>
        <v>1250.0317364444581</v>
      </c>
      <c r="Z77" s="447">
        <f t="shared" si="80"/>
        <v>81.835164624215423</v>
      </c>
      <c r="AA77" s="448">
        <f t="shared" si="80"/>
        <v>67.586351888117932</v>
      </c>
      <c r="AB77" s="448">
        <f t="shared" si="80"/>
        <v>72.206242538148828</v>
      </c>
      <c r="AC77" s="448">
        <f t="shared" si="80"/>
        <v>78.543333012584043</v>
      </c>
      <c r="AD77" s="444">
        <f>SUM(AD38,AD74)</f>
        <v>126287.03603858921</v>
      </c>
      <c r="AE77" s="449">
        <f t="shared" si="80"/>
        <v>1796.0674283586704</v>
      </c>
      <c r="AF77" s="449">
        <f t="shared" si="80"/>
        <v>96.165906676212217</v>
      </c>
      <c r="AG77" s="449">
        <f t="shared" si="80"/>
        <v>38.825392508124281</v>
      </c>
      <c r="AH77" s="449">
        <f t="shared" si="80"/>
        <v>176.5014623401384</v>
      </c>
      <c r="AI77" s="449">
        <f t="shared" si="80"/>
        <v>76.17279297552173</v>
      </c>
      <c r="AJ77" s="449">
        <f t="shared" si="80"/>
        <v>110.96798933336869</v>
      </c>
      <c r="AK77" s="448">
        <f t="shared" ref="AK77" si="82">SUM(AK38,AK74)</f>
        <v>76.536726004288326</v>
      </c>
      <c r="AL77" s="449">
        <f t="shared" si="80"/>
        <v>325.52210253450261</v>
      </c>
      <c r="AM77" s="445">
        <f t="shared" si="80"/>
        <v>6747.4452062448054</v>
      </c>
      <c r="AN77" s="445">
        <f t="shared" si="80"/>
        <v>2214.786540567532</v>
      </c>
      <c r="AO77" s="445">
        <f t="shared" ref="AO77" si="83">SUM(AO38,AO74)</f>
        <v>1257.8311481584014</v>
      </c>
      <c r="AP77" s="449">
        <f t="shared" si="80"/>
        <v>348.01937786269923</v>
      </c>
      <c r="AQ77" s="445">
        <f t="shared" ref="AQ77:AR77" si="84">SUM(AQ38,AQ74)</f>
        <v>2677.5317152981893</v>
      </c>
      <c r="AR77" s="445">
        <f t="shared" si="84"/>
        <v>9470.5612790626274</v>
      </c>
      <c r="AS77" s="445">
        <f t="shared" si="80"/>
        <v>14821.273280266847</v>
      </c>
      <c r="AT77" s="445">
        <f t="shared" si="80"/>
        <v>851.28471720837149</v>
      </c>
      <c r="AU77" s="445">
        <f t="shared" si="80"/>
        <v>1640.4743327048816</v>
      </c>
      <c r="AV77" s="445">
        <f t="shared" si="80"/>
        <v>19671.544534394605</v>
      </c>
      <c r="AW77" s="449">
        <f t="shared" ref="AW77" si="85">SUM(AW38,AW74)</f>
        <v>361.90146230535839</v>
      </c>
      <c r="AX77" s="449">
        <f t="shared" si="80"/>
        <v>404.50393712358539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1</v>
      </c>
      <c r="I81" s="224">
        <f>DB!AJ53</f>
        <v>0</v>
      </c>
      <c r="J81" s="224">
        <f>DB!AK53</f>
        <v>0</v>
      </c>
      <c r="K81" s="224">
        <f>DB!AL53</f>
        <v>0</v>
      </c>
      <c r="L81" s="224">
        <f>DB!AM53</f>
        <v>103</v>
      </c>
      <c r="M81" s="224">
        <f>DB!AN53</f>
        <v>101</v>
      </c>
      <c r="N81" s="224">
        <f>DB!AO53</f>
        <v>31</v>
      </c>
      <c r="O81" s="224">
        <f>DB!AP53</f>
        <v>14</v>
      </c>
      <c r="P81" s="224">
        <f>DB!AQ53</f>
        <v>17</v>
      </c>
      <c r="Q81" s="224">
        <f>DB!AR53</f>
        <v>10</v>
      </c>
      <c r="R81" s="224">
        <f>SUM(H81:Q81)</f>
        <v>277</v>
      </c>
      <c r="S81" s="224">
        <f>DB!AS53</f>
        <v>2</v>
      </c>
      <c r="T81" s="225">
        <f>DB!C53</f>
        <v>279</v>
      </c>
      <c r="U81" s="335">
        <f>DB!E53</f>
        <v>3986</v>
      </c>
      <c r="V81" s="352">
        <f>DB!F53*1000</f>
        <v>14.7826124600626</v>
      </c>
      <c r="W81" s="177">
        <f t="shared" ref="W81:W91" si="86">IF(T81=0,0,U81/T81)</f>
        <v>14.286738351254479</v>
      </c>
      <c r="X81" s="450">
        <v>0.95763296901826367</v>
      </c>
      <c r="Y81" s="400">
        <f t="shared" ref="Y81:Y91" si="87">V81*X81</f>
        <v>14.156317059976127</v>
      </c>
      <c r="Z81" s="398">
        <f>DB!H53*$X81</f>
        <v>9.4504305850002697E-3</v>
      </c>
      <c r="AA81" s="402">
        <f>DB!I53*$X81</f>
        <v>7.7827075405884601E-3</v>
      </c>
      <c r="AB81" s="402">
        <f>DB!J53*$X81</f>
        <v>9.4504305850002697E-3</v>
      </c>
      <c r="AC81" s="402">
        <f>DB!K53*$X81</f>
        <v>9.4504305850002697E-3</v>
      </c>
      <c r="AD81" s="407">
        <f>DB!L53*$X81</f>
        <v>1037.9128542033297</v>
      </c>
      <c r="AE81" s="401">
        <f>DB!M53*$X81</f>
        <v>8.4937902359857431E-2</v>
      </c>
      <c r="AF81" s="401">
        <f>DB!N53*$X81</f>
        <v>0.54714165436807782</v>
      </c>
      <c r="AG81" s="401">
        <f>DB!O53*$X81</f>
        <v>0.84937902359857043</v>
      </c>
      <c r="AH81" s="401">
        <f>DB!P53*$X81</f>
        <v>1.2174432671579529E-2</v>
      </c>
      <c r="AI81" s="401">
        <f>DB!Q53*$X81</f>
        <v>2.8312634119952255E-4</v>
      </c>
      <c r="AJ81" s="401">
        <f>DB!R53*$X81</f>
        <v>1.2174432671579529E-2</v>
      </c>
      <c r="AK81" s="402">
        <f>DB!S53*1000*$X81</f>
        <v>1.5571948765973681E-2</v>
      </c>
      <c r="AL81" s="401">
        <f>DB!T53*$X81</f>
        <v>1.1325053647980919E-3</v>
      </c>
      <c r="AM81" s="400">
        <f>DB!U53*1000*$X81</f>
        <v>0.10617237794982143</v>
      </c>
      <c r="AN81" s="400">
        <f>DB!V53*1000*$X81</f>
        <v>3.8646745573734735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7</v>
      </c>
      <c r="I82" s="224">
        <f>DB!AJ54</f>
        <v>16</v>
      </c>
      <c r="J82" s="224">
        <f>DB!AK54</f>
        <v>1</v>
      </c>
      <c r="K82" s="224">
        <f>DB!AL54</f>
        <v>21</v>
      </c>
      <c r="L82" s="224">
        <f>DB!AM54</f>
        <v>7403</v>
      </c>
      <c r="M82" s="224">
        <f>DB!AN54</f>
        <v>5139</v>
      </c>
      <c r="N82" s="224">
        <f>DB!AO54</f>
        <v>1023</v>
      </c>
      <c r="O82" s="224">
        <f>DB!AP54</f>
        <v>387</v>
      </c>
      <c r="P82" s="224">
        <f>DB!AQ54</f>
        <v>393</v>
      </c>
      <c r="Q82" s="224">
        <f>DB!AR54</f>
        <v>87</v>
      </c>
      <c r="R82" s="224">
        <f t="shared" ref="R82:R91" si="88">SUM(H82:Q82)</f>
        <v>14477</v>
      </c>
      <c r="S82" s="224">
        <f>DB!AS54</f>
        <v>2</v>
      </c>
      <c r="T82" s="225">
        <f>DB!C54</f>
        <v>14479</v>
      </c>
      <c r="U82" s="335">
        <f>DB!E54</f>
        <v>334735.05</v>
      </c>
      <c r="V82" s="352">
        <f>DB!F54*1000</f>
        <v>1275.23594786225</v>
      </c>
      <c r="W82" s="177">
        <f t="shared" si="86"/>
        <v>23.118658056495615</v>
      </c>
      <c r="X82" s="450">
        <v>0.95763296901826367</v>
      </c>
      <c r="Y82" s="400">
        <f t="shared" si="87"/>
        <v>1221.2079869501461</v>
      </c>
      <c r="Z82" s="398">
        <f>DB!H54*$X82</f>
        <v>0.33569128779741036</v>
      </c>
      <c r="AA82" s="402">
        <f>DB!I54*$X82</f>
        <v>0.28773538954063865</v>
      </c>
      <c r="AB82" s="402">
        <f>DB!J54*$X82</f>
        <v>0.33569128779741036</v>
      </c>
      <c r="AC82" s="402">
        <f>DB!K54*$X82</f>
        <v>0.33569128779741036</v>
      </c>
      <c r="AD82" s="407">
        <f>DB!L54*$X82</f>
        <v>89536.527187222644</v>
      </c>
      <c r="AE82" s="401">
        <f>DB!M54*$X82</f>
        <v>7.3272479217008097</v>
      </c>
      <c r="AF82" s="401">
        <f>DB!N54*$X82</f>
        <v>45.851126161463945</v>
      </c>
      <c r="AG82" s="401">
        <f>DB!O54*$X82</f>
        <v>73.272479217006747</v>
      </c>
      <c r="AH82" s="401">
        <f>DB!P54*$X82</f>
        <v>1.0502388687770634</v>
      </c>
      <c r="AI82" s="401">
        <f>DB!Q54*$X82</f>
        <v>2.4424159739004934E-2</v>
      </c>
      <c r="AJ82" s="401">
        <f>DB!R54*$X82</f>
        <v>1.0502388687770634</v>
      </c>
      <c r="AK82" s="402">
        <f>DB!S54*1000*$X82</f>
        <v>1.3433287856449165</v>
      </c>
      <c r="AL82" s="401">
        <f>DB!T54*$X82</f>
        <v>9.7696638956019349E-2</v>
      </c>
      <c r="AM82" s="400">
        <f>DB!U54*1000*$X82</f>
        <v>9.1590599021262058</v>
      </c>
      <c r="AN82" s="400">
        <f>DB!V54*1000*$X82</f>
        <v>333.38978043741554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3</v>
      </c>
      <c r="I83" s="224">
        <f>DB!AJ55</f>
        <v>4</v>
      </c>
      <c r="J83" s="224">
        <f>DB!AK55</f>
        <v>1</v>
      </c>
      <c r="K83" s="224">
        <f>DB!AL55</f>
        <v>1</v>
      </c>
      <c r="L83" s="224">
        <f>DB!AM55</f>
        <v>456</v>
      </c>
      <c r="M83" s="224">
        <f>DB!AN55</f>
        <v>167</v>
      </c>
      <c r="N83" s="224">
        <f>DB!AO55</f>
        <v>55</v>
      </c>
      <c r="O83" s="224">
        <f>DB!AP55</f>
        <v>38</v>
      </c>
      <c r="P83" s="224">
        <f>DB!AQ55</f>
        <v>25</v>
      </c>
      <c r="Q83" s="224">
        <f>DB!AR55</f>
        <v>4</v>
      </c>
      <c r="R83" s="224">
        <f t="shared" si="88"/>
        <v>754</v>
      </c>
      <c r="S83" s="224">
        <f>DB!AS55</f>
        <v>1</v>
      </c>
      <c r="T83" s="225">
        <f>DB!C55</f>
        <v>755</v>
      </c>
      <c r="U83" s="335">
        <f>DB!E55</f>
        <v>163722.29999999999</v>
      </c>
      <c r="V83" s="352">
        <f>DB!F55*1000</f>
        <v>681.16900536312698</v>
      </c>
      <c r="W83" s="177">
        <f t="shared" si="86"/>
        <v>216.85072847682119</v>
      </c>
      <c r="X83" s="450">
        <v>0.95763296901826367</v>
      </c>
      <c r="Y83" s="400">
        <f t="shared" si="87"/>
        <v>652.30989700910891</v>
      </c>
      <c r="Z83" s="398">
        <f>DB!H55*$X83</f>
        <v>0.25615707878703825</v>
      </c>
      <c r="AA83" s="402">
        <f>DB!I55*$X83</f>
        <v>0.20492566302963064</v>
      </c>
      <c r="AB83" s="402">
        <f>DB!J55*$X83</f>
        <v>0.25615707878703825</v>
      </c>
      <c r="AC83" s="402">
        <f>DB!K55*$X83</f>
        <v>0.25615707878703825</v>
      </c>
      <c r="AD83" s="407">
        <f>DB!L55*$X83</f>
        <v>47826.057028913798</v>
      </c>
      <c r="AE83" s="401">
        <f>DB!M55*$X83</f>
        <v>3.9138593820546421</v>
      </c>
      <c r="AF83" s="401">
        <f>DB!N55*$X83</f>
        <v>26.652450520510769</v>
      </c>
      <c r="AG83" s="401">
        <f>DB!O55*$X83</f>
        <v>39.138593820546518</v>
      </c>
      <c r="AH83" s="401">
        <f>DB!P55*$X83</f>
        <v>0.5609865114278324</v>
      </c>
      <c r="AI83" s="401">
        <f>DB!Q55*$X83</f>
        <v>1.3046197940182139E-2</v>
      </c>
      <c r="AJ83" s="401">
        <f>DB!R55*$X83</f>
        <v>0.5609865114278324</v>
      </c>
      <c r="AK83" s="402">
        <f>DB!S55*1000*$X83</f>
        <v>0.71754088671001814</v>
      </c>
      <c r="AL83" s="401">
        <f>DB!T55*$X83</f>
        <v>5.2184791760728648E-2</v>
      </c>
      <c r="AM83" s="400">
        <f>DB!U55*1000*$X83</f>
        <v>4.8923242275683236</v>
      </c>
      <c r="AN83" s="400">
        <f>DB!V55*1000*$X83</f>
        <v>178.08060188348705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1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2</v>
      </c>
      <c r="M84" s="224">
        <f>DB!AN56</f>
        <v>0</v>
      </c>
      <c r="N84" s="224">
        <f>DB!AO56</f>
        <v>1</v>
      </c>
      <c r="O84" s="224">
        <f>DB!AP56</f>
        <v>16</v>
      </c>
      <c r="P84" s="224">
        <f>DB!AQ56</f>
        <v>3</v>
      </c>
      <c r="Q84" s="224">
        <f>DB!AR56</f>
        <v>0</v>
      </c>
      <c r="R84" s="224">
        <f t="shared" si="88"/>
        <v>23</v>
      </c>
      <c r="S84" s="224">
        <f>DB!AS56</f>
        <v>0</v>
      </c>
      <c r="T84" s="225">
        <f>DB!C56</f>
        <v>23</v>
      </c>
      <c r="U84" s="335">
        <f>DB!E56</f>
        <v>1515.3</v>
      </c>
      <c r="V84" s="352">
        <f>DB!F56*1000</f>
        <v>5.4550800000000006</v>
      </c>
      <c r="W84" s="177">
        <f t="shared" si="86"/>
        <v>65.882608695652166</v>
      </c>
      <c r="X84" s="450">
        <v>0.95763296901826367</v>
      </c>
      <c r="Y84" s="400">
        <f t="shared" si="87"/>
        <v>5.2239644566321504</v>
      </c>
      <c r="Z84" s="398">
        <f>DB!H56*$X84</f>
        <v>5.2239644566321494E-4</v>
      </c>
      <c r="AA84" s="402">
        <f>DB!I56*$X84</f>
        <v>5.2239644566321494E-4</v>
      </c>
      <c r="AB84" s="402">
        <f>DB!J56*$X84</f>
        <v>5.2239644566321494E-4</v>
      </c>
      <c r="AC84" s="402">
        <f>DB!K56*$X84</f>
        <v>5.2239644566321494E-4</v>
      </c>
      <c r="AD84" s="407">
        <f>DB!L56*$X84</f>
        <v>383.01062603135597</v>
      </c>
      <c r="AE84" s="401">
        <f>DB!M56*$X84</f>
        <v>3.1343786739792899E-2</v>
      </c>
      <c r="AF84" s="401">
        <f>DB!N56*$X84</f>
        <v>0.20190622624883259</v>
      </c>
      <c r="AG84" s="401">
        <f>DB!O56*$X84</f>
        <v>0.313437867397929</v>
      </c>
      <c r="AH84" s="401">
        <f>DB!P56*$X84</f>
        <v>4.4926094327036488E-3</v>
      </c>
      <c r="AI84" s="401">
        <f>DB!Q56*$X84</f>
        <v>1.04479289132643E-4</v>
      </c>
      <c r="AJ84" s="401">
        <f>DB!R56*$X84</f>
        <v>4.4926094327036488E-3</v>
      </c>
      <c r="AK84" s="402">
        <f>DB!S56*1000*$X84</f>
        <v>5.746360902295365E-3</v>
      </c>
      <c r="AL84" s="401">
        <f>DB!T56*$X84</f>
        <v>4.17917156530572E-4</v>
      </c>
      <c r="AM84" s="400">
        <f>DB!U56*1000*$X84</f>
        <v>3.9179733424741126E-2</v>
      </c>
      <c r="AN84" s="400">
        <f>DB!V56*1000*$X84</f>
        <v>1.4261422966605768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1</v>
      </c>
      <c r="M85" s="224">
        <f>DB!AN57</f>
        <v>3</v>
      </c>
      <c r="N85" s="224">
        <f>DB!AO57</f>
        <v>2</v>
      </c>
      <c r="O85" s="224">
        <f>DB!AP57</f>
        <v>1</v>
      </c>
      <c r="P85" s="224">
        <f>DB!AQ57</f>
        <v>1</v>
      </c>
      <c r="Q85" s="224">
        <f>DB!AR57</f>
        <v>0</v>
      </c>
      <c r="R85" s="224">
        <f t="shared" si="88"/>
        <v>8</v>
      </c>
      <c r="S85" s="224">
        <f>DB!AS57</f>
        <v>1</v>
      </c>
      <c r="T85" s="225">
        <f>DB!C57</f>
        <v>9</v>
      </c>
      <c r="U85" s="335">
        <f>DB!E57</f>
        <v>984.9</v>
      </c>
      <c r="V85" s="352">
        <f>DB!F57*1000</f>
        <v>3.5456400000000001</v>
      </c>
      <c r="W85" s="177">
        <f t="shared" si="86"/>
        <v>109.43333333333334</v>
      </c>
      <c r="X85" s="450">
        <v>0.95763296901826367</v>
      </c>
      <c r="Y85" s="400">
        <f t="shared" si="87"/>
        <v>3.3954217602699166</v>
      </c>
      <c r="Z85" s="398">
        <f>DB!H57*$X85</f>
        <v>3.3954217602699162E-4</v>
      </c>
      <c r="AA85" s="402">
        <f>DB!I57*$X85</f>
        <v>3.3954217602699162E-4</v>
      </c>
      <c r="AB85" s="402">
        <f>DB!J57*$X85</f>
        <v>3.3954217602699162E-4</v>
      </c>
      <c r="AC85" s="402">
        <f>DB!K57*$X85</f>
        <v>3.3954217602699162E-4</v>
      </c>
      <c r="AD85" s="407">
        <f>DB!L57*$X85</f>
        <v>248.94553261946973</v>
      </c>
      <c r="AE85" s="401">
        <f>DB!M57*$X85</f>
        <v>2.0372530561619497E-2</v>
      </c>
      <c r="AF85" s="401">
        <f>DB!N57*$X85</f>
        <v>0.13123305103443228</v>
      </c>
      <c r="AG85" s="401">
        <f>DB!O57*$X85</f>
        <v>0.20372530561619498</v>
      </c>
      <c r="AH85" s="401">
        <f>DB!P57*$X85</f>
        <v>2.9200627138321281E-3</v>
      </c>
      <c r="AI85" s="401">
        <f>DB!Q57*$X85</f>
        <v>6.7908435205398332E-5</v>
      </c>
      <c r="AJ85" s="401">
        <f>DB!R57*$X85</f>
        <v>2.9200627138321281E-3</v>
      </c>
      <c r="AK85" s="402">
        <f>DB!S57*1000*$X85</f>
        <v>3.7349639362969076E-3</v>
      </c>
      <c r="AL85" s="401">
        <f>DB!T57*$X85</f>
        <v>2.7163374082159333E-4</v>
      </c>
      <c r="AM85" s="400">
        <f>DB!U57*1000*$X85</f>
        <v>2.5465663202024372E-2</v>
      </c>
      <c r="AN85" s="400">
        <f>DB!V57*1000*$X85</f>
        <v>0.92695014055368719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3</v>
      </c>
      <c r="M86" s="224">
        <f>DB!AN58</f>
        <v>3</v>
      </c>
      <c r="N86" s="224">
        <f>DB!AO58</f>
        <v>2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8</v>
      </c>
      <c r="S86" s="224">
        <f>DB!AS58</f>
        <v>0</v>
      </c>
      <c r="T86" s="225">
        <f>DB!C58</f>
        <v>8</v>
      </c>
      <c r="U86" s="335">
        <f>DB!E58</f>
        <v>2259</v>
      </c>
      <c r="V86" s="352">
        <f>DB!F58*1000</f>
        <v>0.40661999999999998</v>
      </c>
      <c r="W86" s="177">
        <f t="shared" si="86"/>
        <v>282.375</v>
      </c>
      <c r="X86" s="450">
        <v>0.95763296901826367</v>
      </c>
      <c r="Y86" s="400">
        <f t="shared" si="87"/>
        <v>0.38939271786220636</v>
      </c>
      <c r="Z86" s="398">
        <f>DB!H58*$X86</f>
        <v>3.8939271786220633E-5</v>
      </c>
      <c r="AA86" s="402">
        <f>DB!I58*$X86</f>
        <v>3.8939271786220633E-5</v>
      </c>
      <c r="AB86" s="402">
        <f>DB!J58*$X86</f>
        <v>3.8939271786220633E-5</v>
      </c>
      <c r="AC86" s="402">
        <f>DB!K58*$X86</f>
        <v>3.8939271786220633E-5</v>
      </c>
      <c r="AD86" s="407">
        <f>DB!L58*$X86</f>
        <v>28.549495288221244</v>
      </c>
      <c r="AE86" s="401">
        <f>DB!M58*$X86</f>
        <v>2.3363563071732382E-3</v>
      </c>
      <c r="AF86" s="401">
        <f>DB!N58*$X86</f>
        <v>1.5050028545374277E-2</v>
      </c>
      <c r="AG86" s="401">
        <f>DB!O58*$X86</f>
        <v>2.3363563071732384E-2</v>
      </c>
      <c r="AH86" s="401">
        <f>DB!P58*$X86</f>
        <v>3.3487773736149746E-4</v>
      </c>
      <c r="AI86" s="401">
        <f>DB!Q58*$X86</f>
        <v>7.7878543572441275E-6</v>
      </c>
      <c r="AJ86" s="401">
        <f>DB!R58*$X86</f>
        <v>3.3487773736149746E-4</v>
      </c>
      <c r="AK86" s="402">
        <f>DB!S58*1000*$X86</f>
        <v>4.2833198964842701E-4</v>
      </c>
      <c r="AL86" s="401">
        <f>DB!T58*$X86</f>
        <v>3.115141742897651E-5</v>
      </c>
      <c r="AM86" s="400">
        <f>DB!U58*1000*$X86</f>
        <v>2.920445383966548E-3</v>
      </c>
      <c r="AN86" s="400">
        <f>DB!V58*1000*$X86</f>
        <v>0.10630421197638233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1</v>
      </c>
      <c r="J88" s="224">
        <f>DB!AK60</f>
        <v>0</v>
      </c>
      <c r="K88" s="224">
        <f>DB!AL60</f>
        <v>2</v>
      </c>
      <c r="L88" s="224">
        <f>DB!AM60</f>
        <v>27</v>
      </c>
      <c r="M88" s="224">
        <f>DB!AN60</f>
        <v>21</v>
      </c>
      <c r="N88" s="224">
        <f>DB!AO60</f>
        <v>17</v>
      </c>
      <c r="O88" s="224">
        <f>DB!AP60</f>
        <v>6</v>
      </c>
      <c r="P88" s="224">
        <f>DB!AQ60</f>
        <v>16</v>
      </c>
      <c r="Q88" s="224">
        <f>DB!AR60</f>
        <v>0</v>
      </c>
      <c r="R88" s="224">
        <f t="shared" si="88"/>
        <v>90</v>
      </c>
      <c r="S88" s="224">
        <f>DB!AS60</f>
        <v>1</v>
      </c>
      <c r="T88" s="225">
        <f>DB!C60</f>
        <v>91</v>
      </c>
      <c r="U88" s="335">
        <f>DB!E60</f>
        <v>12528.3</v>
      </c>
      <c r="V88" s="352">
        <f>DB!F60*1000</f>
        <v>36.081504000000002</v>
      </c>
      <c r="W88" s="177">
        <f t="shared" si="86"/>
        <v>137.67362637362638</v>
      </c>
      <c r="X88" s="450">
        <v>0.95763296901826367</v>
      </c>
      <c r="Y88" s="400">
        <f t="shared" si="87"/>
        <v>34.552837802164362</v>
      </c>
      <c r="Z88" s="398">
        <f>DB!H60*$X88</f>
        <v>3.4552837802164357E-3</v>
      </c>
      <c r="AA88" s="402">
        <f>DB!I60*$X88</f>
        <v>3.4552837802164357E-3</v>
      </c>
      <c r="AB88" s="402">
        <f>DB!J60*$X88</f>
        <v>3.4552837802164357E-3</v>
      </c>
      <c r="AC88" s="402">
        <f>DB!K60*$X88</f>
        <v>3.4552837802164357E-3</v>
      </c>
      <c r="AD88" s="407">
        <f>DB!L60*$X88</f>
        <v>2533.3449619790863</v>
      </c>
      <c r="AE88" s="401">
        <f>DB!M60*$X88</f>
        <v>0.20731702681298614</v>
      </c>
      <c r="AF88" s="401">
        <f>DB!N60*$X88</f>
        <v>1.3354671810536525</v>
      </c>
      <c r="AG88" s="401">
        <f>DB!O60*$X88</f>
        <v>2.0731702681298616</v>
      </c>
      <c r="AH88" s="401">
        <f>DB!P60*$X88</f>
        <v>2.9715440509861347E-2</v>
      </c>
      <c r="AI88" s="401">
        <f>DB!Q60*$X88</f>
        <v>6.9105675604328809E-4</v>
      </c>
      <c r="AJ88" s="401">
        <f>DB!R60*$X88</f>
        <v>2.9715440509861347E-2</v>
      </c>
      <c r="AK88" s="402">
        <f>DB!S60*1000*$X88</f>
        <v>3.8008121582380795E-2</v>
      </c>
      <c r="AL88" s="401">
        <f>DB!T60*$X88</f>
        <v>2.7642270241731485E-3</v>
      </c>
      <c r="AM88" s="400">
        <f>DB!U60*1000*$X88</f>
        <v>0.2591462835162327</v>
      </c>
      <c r="AN88" s="400">
        <f>DB!V60*1000*$X88</f>
        <v>9.4329247199908774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23</v>
      </c>
      <c r="M89" s="224">
        <f>DB!AN61</f>
        <v>9</v>
      </c>
      <c r="N89" s="224">
        <f>DB!AO61</f>
        <v>0</v>
      </c>
      <c r="O89" s="224">
        <f>DB!AP61</f>
        <v>3</v>
      </c>
      <c r="P89" s="224">
        <f>DB!AQ61</f>
        <v>1</v>
      </c>
      <c r="Q89" s="224">
        <f>DB!AR61</f>
        <v>1</v>
      </c>
      <c r="R89" s="224">
        <f t="shared" si="88"/>
        <v>37</v>
      </c>
      <c r="S89" s="224">
        <f>DB!AS61</f>
        <v>0</v>
      </c>
      <c r="T89" s="225">
        <f>DB!C61</f>
        <v>37</v>
      </c>
      <c r="U89" s="335">
        <f>DB!E61</f>
        <v>2486.6999999999998</v>
      </c>
      <c r="V89" s="352">
        <f>DB!F61*1000</f>
        <v>4.4760599999999995</v>
      </c>
      <c r="W89" s="177">
        <f t="shared" si="86"/>
        <v>67.208108108108107</v>
      </c>
      <c r="X89" s="450">
        <v>0.95763296901826367</v>
      </c>
      <c r="Y89" s="400">
        <f t="shared" si="87"/>
        <v>4.2864226273038888</v>
      </c>
      <c r="Z89" s="398">
        <f>DB!H61*$X89</f>
        <v>4.2864226273038895E-4</v>
      </c>
      <c r="AA89" s="402">
        <f>DB!I61*$X89</f>
        <v>4.2864226273038895E-4</v>
      </c>
      <c r="AB89" s="402">
        <f>DB!J61*$X89</f>
        <v>4.2864226273038895E-4</v>
      </c>
      <c r="AC89" s="402">
        <f>DB!K61*$X89</f>
        <v>4.2864226273038895E-4</v>
      </c>
      <c r="AD89" s="407">
        <f>DB!L61*$X89</f>
        <v>314.27193418866659</v>
      </c>
      <c r="AE89" s="401">
        <f>DB!M61*$X89</f>
        <v>2.5718535763823335E-2</v>
      </c>
      <c r="AF89" s="401">
        <f>DB!N61*$X89</f>
        <v>0.16567023454529531</v>
      </c>
      <c r="AG89" s="401">
        <f>DB!O61*$X89</f>
        <v>0.25718535763823336</v>
      </c>
      <c r="AH89" s="401">
        <f>DB!P61*$X89</f>
        <v>3.6863234594813445E-3</v>
      </c>
      <c r="AI89" s="401">
        <f>DB!Q61*$X89</f>
        <v>8.572845254607779E-5</v>
      </c>
      <c r="AJ89" s="401">
        <f>DB!R61*$X89</f>
        <v>3.6863234594813445E-3</v>
      </c>
      <c r="AK89" s="402">
        <f>DB!S61*1000*$X89</f>
        <v>4.7150648900342786E-3</v>
      </c>
      <c r="AL89" s="401">
        <f>DB!T61*$X89</f>
        <v>3.4291381018431116E-4</v>
      </c>
      <c r="AM89" s="400">
        <f>DB!U61*1000*$X89</f>
        <v>3.214816970477917E-2</v>
      </c>
      <c r="AN89" s="400">
        <f>DB!V61*1000*$X89</f>
        <v>1.1701933772539619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1</v>
      </c>
      <c r="M90" s="224">
        <f>DB!AN62</f>
        <v>1</v>
      </c>
      <c r="N90" s="224">
        <f>DB!AO62</f>
        <v>4</v>
      </c>
      <c r="O90" s="224">
        <f>DB!AP62</f>
        <v>3</v>
      </c>
      <c r="P90" s="224">
        <f>DB!AQ62</f>
        <v>2</v>
      </c>
      <c r="Q90" s="224">
        <f>DB!AR62</f>
        <v>0</v>
      </c>
      <c r="R90" s="224">
        <f t="shared" si="88"/>
        <v>11</v>
      </c>
      <c r="S90" s="224">
        <f>DB!AS62</f>
        <v>0</v>
      </c>
      <c r="T90" s="225">
        <f>DB!C62</f>
        <v>11</v>
      </c>
      <c r="U90" s="335">
        <f>DB!E62</f>
        <v>391.3</v>
      </c>
      <c r="V90" s="352">
        <f>DB!F62*1000</f>
        <v>0.98607600000000006</v>
      </c>
      <c r="W90" s="177">
        <f t="shared" si="86"/>
        <v>35.572727272727271</v>
      </c>
      <c r="X90" s="450">
        <v>0.95763296901826367</v>
      </c>
      <c r="Y90" s="400">
        <f t="shared" si="87"/>
        <v>0.94429888755765345</v>
      </c>
      <c r="Z90" s="398">
        <f>DB!H62*$X90</f>
        <v>9.4429888755765339E-5</v>
      </c>
      <c r="AA90" s="402">
        <f>DB!I62*$X90</f>
        <v>9.4429888755765339E-5</v>
      </c>
      <c r="AB90" s="402">
        <f>DB!J62*$X90</f>
        <v>9.4429888755765339E-5</v>
      </c>
      <c r="AC90" s="402">
        <f>DB!K62*$X90</f>
        <v>9.4429888755765339E-5</v>
      </c>
      <c r="AD90" s="407">
        <f>DB!L62*$X90</f>
        <v>69.234105837952029</v>
      </c>
      <c r="AE90" s="401">
        <f>DB!M62*$X90</f>
        <v>5.66579332534592E-3</v>
      </c>
      <c r="AF90" s="401">
        <f>DB!N62*$X90</f>
        <v>3.6497152004103306E-2</v>
      </c>
      <c r="AG90" s="401">
        <f>DB!O62*$X90</f>
        <v>5.6657933253459199E-2</v>
      </c>
      <c r="AH90" s="401">
        <f>DB!P62*$X90</f>
        <v>8.1209704329958192E-4</v>
      </c>
      <c r="AI90" s="401">
        <f>DB!Q62*$X90</f>
        <v>1.8885977751153065E-5</v>
      </c>
      <c r="AJ90" s="401">
        <f>DB!R62*$X90</f>
        <v>8.1209704329958192E-4</v>
      </c>
      <c r="AK90" s="402">
        <f>DB!S62*1000*$X90</f>
        <v>1.0387287763134185E-3</v>
      </c>
      <c r="AL90" s="401">
        <f>DB!T62*$X90</f>
        <v>7.5543911004612261E-5</v>
      </c>
      <c r="AM90" s="400">
        <f>DB!U62*1000*$X90</f>
        <v>7.0822416566824007E-3</v>
      </c>
      <c r="AN90" s="400">
        <f>DB!V62*1000*$X90</f>
        <v>0.25779359630323934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62</v>
      </c>
      <c r="I91" s="227">
        <f>DB!AJ63</f>
        <v>1</v>
      </c>
      <c r="J91" s="227">
        <f>DB!AK63</f>
        <v>1</v>
      </c>
      <c r="K91" s="227">
        <f>DB!AL63</f>
        <v>9</v>
      </c>
      <c r="L91" s="227">
        <f>DB!AM63</f>
        <v>147</v>
      </c>
      <c r="M91" s="227">
        <f>DB!AN63</f>
        <v>222</v>
      </c>
      <c r="N91" s="227">
        <f>DB!AO63</f>
        <v>109</v>
      </c>
      <c r="O91" s="227">
        <f>DB!AP63</f>
        <v>92</v>
      </c>
      <c r="P91" s="227">
        <f>DB!AQ63</f>
        <v>125</v>
      </c>
      <c r="Q91" s="227">
        <f>DB!AR63</f>
        <v>17</v>
      </c>
      <c r="R91" s="227">
        <f t="shared" si="88"/>
        <v>785</v>
      </c>
      <c r="S91" s="227">
        <f>DB!AS63</f>
        <v>84</v>
      </c>
      <c r="T91" s="228">
        <f>DB!C63</f>
        <v>869</v>
      </c>
      <c r="U91" s="336">
        <f>DB!E63</f>
        <v>5525.69</v>
      </c>
      <c r="V91" s="353">
        <f>DB!F63*1000</f>
        <v>8.5338756359999905</v>
      </c>
      <c r="W91" s="204">
        <f t="shared" si="86"/>
        <v>6.3586766398158803</v>
      </c>
      <c r="X91" s="451">
        <v>0.95763296901826367</v>
      </c>
      <c r="Y91" s="411">
        <f t="shared" si="87"/>
        <v>8.1723206625352933</v>
      </c>
      <c r="Z91" s="412">
        <f>DB!H63*$X91</f>
        <v>8.1723206625352457E-4</v>
      </c>
      <c r="AA91" s="413">
        <f>DB!I63*$X91</f>
        <v>8.1723206625352457E-4</v>
      </c>
      <c r="AB91" s="413">
        <f>DB!J63*$X91</f>
        <v>8.1723206625352457E-4</v>
      </c>
      <c r="AC91" s="413">
        <f>DB!K63*$X91</f>
        <v>8.1723206625352457E-4</v>
      </c>
      <c r="AD91" s="414">
        <f>DB!L63*$X91</f>
        <v>599.17820633576332</v>
      </c>
      <c r="AE91" s="415">
        <f>DB!M63*$X91</f>
        <v>4.9033923975212106E-2</v>
      </c>
      <c r="AF91" s="415">
        <f>DB!N63*$X91</f>
        <v>0.31586019360699047</v>
      </c>
      <c r="AG91" s="415">
        <f>DB!O63*$X91</f>
        <v>0.49033923975211918</v>
      </c>
      <c r="AH91" s="415">
        <f>DB!P63*$X91</f>
        <v>7.0281957697803706E-3</v>
      </c>
      <c r="AI91" s="415">
        <f>DB!Q63*$X91</f>
        <v>1.6344641325070509E-4</v>
      </c>
      <c r="AJ91" s="415">
        <f>DB!R63*$X91</f>
        <v>7.0281957697803706E-3</v>
      </c>
      <c r="AK91" s="413">
        <f>DB!S63*1000*$X91</f>
        <v>8.9895527287887946E-3</v>
      </c>
      <c r="AL91" s="415">
        <f>DB!T63*$X91</f>
        <v>6.5378565300282146E-4</v>
      </c>
      <c r="AM91" s="416">
        <f>DB!U63*1000*$X91</f>
        <v>6.1292404969014967E-2</v>
      </c>
      <c r="AN91" s="416">
        <f>DB!V63*1000*$X91</f>
        <v>2.2310435408721281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74</v>
      </c>
      <c r="I92" s="230">
        <f t="shared" si="89"/>
        <v>22</v>
      </c>
      <c r="J92" s="230">
        <f t="shared" si="89"/>
        <v>3</v>
      </c>
      <c r="K92" s="230">
        <f t="shared" si="89"/>
        <v>33</v>
      </c>
      <c r="L92" s="230">
        <f t="shared" si="89"/>
        <v>8166</v>
      </c>
      <c r="M92" s="230">
        <f t="shared" si="89"/>
        <v>5666</v>
      </c>
      <c r="N92" s="230">
        <f t="shared" si="89"/>
        <v>1244</v>
      </c>
      <c r="O92" s="230">
        <f t="shared" si="89"/>
        <v>560</v>
      </c>
      <c r="P92" s="230">
        <f t="shared" si="89"/>
        <v>583</v>
      </c>
      <c r="Q92" s="230">
        <f t="shared" si="89"/>
        <v>119</v>
      </c>
      <c r="R92" s="230">
        <f t="shared" si="89"/>
        <v>16470</v>
      </c>
      <c r="S92" s="230">
        <f t="shared" si="89"/>
        <v>91</v>
      </c>
      <c r="T92" s="231">
        <f>SUM(T81:T91)</f>
        <v>16561</v>
      </c>
      <c r="U92" s="337">
        <f>SUM(U81:U91)</f>
        <v>528134.53999999992</v>
      </c>
      <c r="V92" s="354">
        <f>SUM(V81:V91)</f>
        <v>2030.6724213214393</v>
      </c>
      <c r="W92" s="239"/>
      <c r="X92" s="394"/>
      <c r="Y92" s="445">
        <f>SUM(Y81:Y91)</f>
        <v>1944.6388599335562</v>
      </c>
      <c r="Z92" s="452">
        <f t="shared" ref="Z92:AX92" si="90">SUM(Z81:Z91)</f>
        <v>0.60699526306088136</v>
      </c>
      <c r="AA92" s="453">
        <f t="shared" si="90"/>
        <v>0.50614022600229025</v>
      </c>
      <c r="AB92" s="453">
        <f t="shared" si="90"/>
        <v>0.60699526306088136</v>
      </c>
      <c r="AC92" s="453">
        <f t="shared" si="90"/>
        <v>0.60699526306088136</v>
      </c>
      <c r="AD92" s="454">
        <f t="shared" si="90"/>
        <v>142577.03193262024</v>
      </c>
      <c r="AE92" s="455">
        <f t="shared" si="90"/>
        <v>11.667833159601262</v>
      </c>
      <c r="AF92" s="455">
        <f t="shared" si="90"/>
        <v>75.252402403381467</v>
      </c>
      <c r="AG92" s="455">
        <f t="shared" si="90"/>
        <v>116.67833159601135</v>
      </c>
      <c r="AH92" s="455">
        <f t="shared" si="90"/>
        <v>1.6723894195427955</v>
      </c>
      <c r="AI92" s="455">
        <f t="shared" si="90"/>
        <v>3.8892777198673109E-2</v>
      </c>
      <c r="AJ92" s="455">
        <f t="shared" si="90"/>
        <v>1.6723894195427955</v>
      </c>
      <c r="AK92" s="453">
        <f>SUM(AK81:AK91)</f>
        <v>2.139102745926666</v>
      </c>
      <c r="AL92" s="455">
        <f t="shared" si="90"/>
        <v>0.15557110879469213</v>
      </c>
      <c r="AM92" s="456">
        <f>SUM(AM81:AM91)</f>
        <v>14.58479144950179</v>
      </c>
      <c r="AN92" s="456">
        <f>SUM(AN81:AN91)</f>
        <v>530.88640876188708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54</v>
      </c>
      <c r="I96" s="224">
        <f>DB!AJ23</f>
        <v>22</v>
      </c>
      <c r="J96" s="224">
        <f>DB!AK23</f>
        <v>10</v>
      </c>
      <c r="K96" s="224">
        <f>DB!AL23</f>
        <v>41</v>
      </c>
      <c r="L96" s="224">
        <f>DB!AM23</f>
        <v>4881</v>
      </c>
      <c r="M96" s="224">
        <f>DB!AN23</f>
        <v>3152</v>
      </c>
      <c r="N96" s="224">
        <f>DB!AO23</f>
        <v>811</v>
      </c>
      <c r="O96" s="224">
        <f>DB!AP23</f>
        <v>784</v>
      </c>
      <c r="P96" s="224">
        <f>DB!AQ23</f>
        <v>1015</v>
      </c>
      <c r="Q96" s="224">
        <f>DB!AR23</f>
        <v>187</v>
      </c>
      <c r="R96" s="224">
        <f>SUM(H96:Q96)</f>
        <v>10957</v>
      </c>
      <c r="S96" s="224">
        <f>DB!AS23</f>
        <v>7</v>
      </c>
      <c r="T96" s="225">
        <f>DB!C23</f>
        <v>10964</v>
      </c>
      <c r="U96" s="335">
        <f>DB!E23</f>
        <v>219172.58000000101</v>
      </c>
      <c r="V96" s="352">
        <f>DB!F23*1000</f>
        <v>811.15908339761199</v>
      </c>
      <c r="W96" s="177">
        <f t="shared" ref="W96:W110" si="93">IF(T96=0,0,U96/T96)</f>
        <v>19.990202480846499</v>
      </c>
      <c r="X96" s="450">
        <v>0.81063762535559336</v>
      </c>
      <c r="Y96" s="400">
        <f t="shared" ref="Y96:Y110" si="94">V96*X96</f>
        <v>657.55607315105988</v>
      </c>
      <c r="Z96" s="398">
        <f>DB!H23*$X96</f>
        <v>1.9726682194531182E-2</v>
      </c>
      <c r="AA96" s="402">
        <f>DB!I23*$X96</f>
        <v>1.9726682194531182E-2</v>
      </c>
      <c r="AB96" s="402">
        <f>DB!J23*$X96</f>
        <v>1.9726682194531182E-2</v>
      </c>
      <c r="AC96" s="402">
        <f>DB!K23*$X96</f>
        <v>1.9726682194531182E-2</v>
      </c>
      <c r="AD96" s="407">
        <f>DB!L23*$X96</f>
        <v>36688.998657534947</v>
      </c>
      <c r="AE96" s="401">
        <f>DB!M23*$X96</f>
        <v>4.1754810645091442</v>
      </c>
      <c r="AF96" s="401">
        <f>DB!N23*$X96</f>
        <v>11.089430267510011</v>
      </c>
      <c r="AG96" s="401">
        <f>DB!O23*$X96</f>
        <v>0.32877803657552995</v>
      </c>
      <c r="AH96" s="401">
        <f>DB!P23*$X96</f>
        <v>0.89427625948539091</v>
      </c>
      <c r="AI96" s="401">
        <f>DB!Q23*$X96</f>
        <v>0.93701740424020608</v>
      </c>
      <c r="AJ96" s="401">
        <f>DB!R23*$X96</f>
        <v>0.17622502760448322</v>
      </c>
      <c r="AK96" s="402">
        <f>DB!S23*1000*$X96</f>
        <v>0.64769273205379818</v>
      </c>
      <c r="AL96" s="401">
        <f>DB!T23*$X96</f>
        <v>0</v>
      </c>
      <c r="AM96" s="400">
        <f>DB!U23*1000*$X96</f>
        <v>7.2331168046616323E-2</v>
      </c>
      <c r="AN96" s="400">
        <f>DB!V23*1000*$X96</f>
        <v>80.879396997579832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19.726682194531183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9</v>
      </c>
      <c r="I97" s="224">
        <f>DB!AJ24</f>
        <v>1</v>
      </c>
      <c r="J97" s="224">
        <f>DB!AK24</f>
        <v>4</v>
      </c>
      <c r="K97" s="224">
        <f>DB!AL24</f>
        <v>6</v>
      </c>
      <c r="L97" s="224">
        <f>DB!AM24</f>
        <v>2604</v>
      </c>
      <c r="M97" s="224">
        <f>DB!AN24</f>
        <v>2200</v>
      </c>
      <c r="N97" s="224">
        <f>DB!AO24</f>
        <v>610</v>
      </c>
      <c r="O97" s="224">
        <f>DB!AP24</f>
        <v>309</v>
      </c>
      <c r="P97" s="224">
        <f>DB!AQ24</f>
        <v>392</v>
      </c>
      <c r="Q97" s="224">
        <f>DB!AR24</f>
        <v>72</v>
      </c>
      <c r="R97" s="224">
        <f t="shared" ref="R97:R110" si="95">SUM(H97:Q97)</f>
        <v>6207</v>
      </c>
      <c r="S97" s="224">
        <f>DB!AS24</f>
        <v>3</v>
      </c>
      <c r="T97" s="225">
        <f>DB!C24</f>
        <v>6210</v>
      </c>
      <c r="U97" s="335">
        <f>DB!E24</f>
        <v>221867.17</v>
      </c>
      <c r="V97" s="352">
        <f>DB!F24*1000</f>
        <v>800.522988300767</v>
      </c>
      <c r="W97" s="177">
        <f t="shared" si="93"/>
        <v>35.727402576489538</v>
      </c>
      <c r="X97" s="450">
        <v>0.81063762535559336</v>
      </c>
      <c r="Y97" s="400">
        <f t="shared" si="94"/>
        <v>648.9340542786972</v>
      </c>
      <c r="Z97" s="398">
        <f>DB!H24*$X97</f>
        <v>1.9468021628360907E-2</v>
      </c>
      <c r="AA97" s="402">
        <f>DB!I24*$X97</f>
        <v>1.9468021628360907E-2</v>
      </c>
      <c r="AB97" s="402">
        <f>DB!J24*$X97</f>
        <v>1.9468021628360907E-2</v>
      </c>
      <c r="AC97" s="402">
        <f>DB!K24*$X97</f>
        <v>1.9468021628360907E-2</v>
      </c>
      <c r="AD97" s="407">
        <f>DB!L24*$X97</f>
        <v>36207.924492534112</v>
      </c>
      <c r="AE97" s="401">
        <f>DB!M24*$X97</f>
        <v>4.1207312446697344</v>
      </c>
      <c r="AF97" s="401">
        <f>DB!N24*$X97</f>
        <v>18.57548771370698</v>
      </c>
      <c r="AG97" s="401">
        <f>DB!O24*$X97</f>
        <v>0.32446702713934816</v>
      </c>
      <c r="AH97" s="401">
        <f>DB!P24*$X97</f>
        <v>0.88255031381900939</v>
      </c>
      <c r="AI97" s="401">
        <f>DB!Q24*$X97</f>
        <v>0.92473102734714108</v>
      </c>
      <c r="AJ97" s="401">
        <f>DB!R24*$X97</f>
        <v>0.17391432654669203</v>
      </c>
      <c r="AK97" s="402">
        <f>DB!S24*1000*$X97</f>
        <v>0.63920004346453019</v>
      </c>
      <c r="AL97" s="401">
        <f>DB!T24*$X97</f>
        <v>0</v>
      </c>
      <c r="AM97" s="400">
        <f>DB!U24*1000*$X97</f>
        <v>7.1382745970654929E-2</v>
      </c>
      <c r="AN97" s="400">
        <f>DB!V24*1000*$X97</f>
        <v>79.818888676278917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19.468021628360908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2</v>
      </c>
      <c r="I98" s="224">
        <f>DB!AJ25</f>
        <v>9</v>
      </c>
      <c r="J98" s="224">
        <f>DB!AK25</f>
        <v>0</v>
      </c>
      <c r="K98" s="224">
        <f>DB!AL25</f>
        <v>9</v>
      </c>
      <c r="L98" s="224">
        <f>DB!AM25</f>
        <v>1218</v>
      </c>
      <c r="M98" s="224">
        <f>DB!AN25</f>
        <v>1071</v>
      </c>
      <c r="N98" s="224">
        <f>DB!AO25</f>
        <v>252</v>
      </c>
      <c r="O98" s="224">
        <f>DB!AP25</f>
        <v>185</v>
      </c>
      <c r="P98" s="224">
        <f>DB!AQ25</f>
        <v>306</v>
      </c>
      <c r="Q98" s="224">
        <f>DB!AR25</f>
        <v>41</v>
      </c>
      <c r="R98" s="224">
        <f t="shared" si="95"/>
        <v>3093</v>
      </c>
      <c r="S98" s="224">
        <f>DB!AS25</f>
        <v>2</v>
      </c>
      <c r="T98" s="225">
        <f>DB!C25</f>
        <v>3095</v>
      </c>
      <c r="U98" s="335">
        <f>DB!E25</f>
        <v>575187</v>
      </c>
      <c r="V98" s="352">
        <f>DB!F25*1000</f>
        <v>2121.0866273188199</v>
      </c>
      <c r="W98" s="177">
        <f t="shared" si="93"/>
        <v>185.84394184168013</v>
      </c>
      <c r="X98" s="450">
        <v>0.81063762535559336</v>
      </c>
      <c r="Y98" s="400">
        <f t="shared" si="94"/>
        <v>1719.4326267432325</v>
      </c>
      <c r="Z98" s="398">
        <f>DB!H25*$X98</f>
        <v>5.1582978802296661E-2</v>
      </c>
      <c r="AA98" s="402">
        <f>DB!I25*$X98</f>
        <v>5.1582978802296661E-2</v>
      </c>
      <c r="AB98" s="402">
        <f>DB!J25*$X98</f>
        <v>5.1582978802296661E-2</v>
      </c>
      <c r="AC98" s="402">
        <f>DB!K25*$X98</f>
        <v>5.1582978802296661E-2</v>
      </c>
      <c r="AD98" s="407">
        <f>DB!L25*$X98</f>
        <v>95937.462841765504</v>
      </c>
      <c r="AE98" s="401">
        <f>DB!M25*$X98</f>
        <v>10.918397179819522</v>
      </c>
      <c r="AF98" s="401">
        <f>DB!N25*$X98</f>
        <v>53.995475041665792</v>
      </c>
      <c r="AG98" s="401">
        <f>DB!O25*$X98</f>
        <v>0.85971631337161636</v>
      </c>
      <c r="AH98" s="401">
        <f>DB!P25*$X98</f>
        <v>2.3384283723708004</v>
      </c>
      <c r="AI98" s="401">
        <f>DB!Q25*$X98</f>
        <v>2.4501914931090831</v>
      </c>
      <c r="AJ98" s="401">
        <f>DB!R25*$X98</f>
        <v>0.46080794396718411</v>
      </c>
      <c r="AK98" s="402">
        <f>DB!S25*1000*$X98</f>
        <v>1.6936411373420781</v>
      </c>
      <c r="AL98" s="401">
        <f>DB!T25*$X98</f>
        <v>0</v>
      </c>
      <c r="AM98" s="400">
        <f>DB!U25*1000*$X98</f>
        <v>0.18913758894175461</v>
      </c>
      <c r="AN98" s="400">
        <f>DB!V25*1000*$X98</f>
        <v>211.49021308941613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51.582978802296665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225</v>
      </c>
      <c r="I99" s="224">
        <f>DB!AJ26</f>
        <v>0</v>
      </c>
      <c r="J99" s="224">
        <f>DB!AK26</f>
        <v>42</v>
      </c>
      <c r="K99" s="224">
        <f>DB!AL26</f>
        <v>103</v>
      </c>
      <c r="L99" s="224">
        <f>DB!AM26</f>
        <v>1205</v>
      </c>
      <c r="M99" s="224">
        <f>DB!AN26</f>
        <v>289</v>
      </c>
      <c r="N99" s="224">
        <f>DB!AO26</f>
        <v>147</v>
      </c>
      <c r="O99" s="224">
        <f>DB!AP26</f>
        <v>98</v>
      </c>
      <c r="P99" s="224">
        <f>DB!AQ26</f>
        <v>107</v>
      </c>
      <c r="Q99" s="224">
        <f>DB!AR26</f>
        <v>9</v>
      </c>
      <c r="R99" s="224">
        <f t="shared" si="95"/>
        <v>2225</v>
      </c>
      <c r="S99" s="224">
        <f>DB!AS26</f>
        <v>375</v>
      </c>
      <c r="T99" s="225">
        <f>DB!C26</f>
        <v>2600</v>
      </c>
      <c r="U99" s="335">
        <f>DB!E26</f>
        <v>48515.550000000898</v>
      </c>
      <c r="V99" s="352">
        <f>DB!F26*1000</f>
        <v>56.763193499998998</v>
      </c>
      <c r="W99" s="177">
        <f t="shared" si="93"/>
        <v>18.659826923077269</v>
      </c>
      <c r="X99" s="450">
        <v>0.81063762535559336</v>
      </c>
      <c r="Y99" s="400">
        <f t="shared" si="94"/>
        <v>46.014380386439242</v>
      </c>
      <c r="Z99" s="398">
        <f>DB!H26*$X99</f>
        <v>1.3804314115931529E-3</v>
      </c>
      <c r="AA99" s="402">
        <f>DB!I26*$X99</f>
        <v>1.3804314115931529E-3</v>
      </c>
      <c r="AB99" s="402">
        <f>DB!J26*$X99</f>
        <v>1.3804314115931529E-3</v>
      </c>
      <c r="AC99" s="402">
        <f>DB!K26*$X99</f>
        <v>1.3804314115931529E-3</v>
      </c>
      <c r="AD99" s="407">
        <f>DB!L26*$X99</f>
        <v>2567.4183680416877</v>
      </c>
      <c r="AE99" s="401">
        <f>DB!M26*$X99</f>
        <v>0.29219131545389598</v>
      </c>
      <c r="AF99" s="401">
        <f>DB!N26*$X99</f>
        <v>2.2001952960161764</v>
      </c>
      <c r="AG99" s="401">
        <f>DB!O26*$X99</f>
        <v>2.3007190193219621E-2</v>
      </c>
      <c r="AH99" s="401">
        <f>DB!P26*$X99</f>
        <v>6.2579557325559851E-2</v>
      </c>
      <c r="AI99" s="401">
        <f>DB!Q26*$X99</f>
        <v>6.5570492050675444E-2</v>
      </c>
      <c r="AJ99" s="401">
        <f>DB!R26*$X99</f>
        <v>1.233185394356561E-2</v>
      </c>
      <c r="AK99" s="402">
        <f>DB!S26*1000*$X99</f>
        <v>4.5324164680641987E-2</v>
      </c>
      <c r="AL99" s="401">
        <f>DB!T26*$X99</f>
        <v>0</v>
      </c>
      <c r="AM99" s="400">
        <f>DB!U26*1000*$X99</f>
        <v>5.061581842508365E-3</v>
      </c>
      <c r="AN99" s="400">
        <f>DB!V26*1000*$X99</f>
        <v>5.6597687875321672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1.3804314115931531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2</v>
      </c>
      <c r="I100" s="224">
        <f>DB!AJ27</f>
        <v>0</v>
      </c>
      <c r="J100" s="224">
        <f>DB!AK27</f>
        <v>0</v>
      </c>
      <c r="K100" s="224">
        <f>DB!AL27</f>
        <v>0</v>
      </c>
      <c r="L100" s="224">
        <f>DB!AM27</f>
        <v>87</v>
      </c>
      <c r="M100" s="224">
        <f>DB!AN27</f>
        <v>20</v>
      </c>
      <c r="N100" s="224">
        <f>DB!AO27</f>
        <v>15</v>
      </c>
      <c r="O100" s="224">
        <f>DB!AP27</f>
        <v>11</v>
      </c>
      <c r="P100" s="224">
        <f>DB!AQ27</f>
        <v>8</v>
      </c>
      <c r="Q100" s="224">
        <f>DB!AR27</f>
        <v>0</v>
      </c>
      <c r="R100" s="224">
        <f t="shared" si="95"/>
        <v>143</v>
      </c>
      <c r="S100" s="224">
        <f>DB!AS27</f>
        <v>4</v>
      </c>
      <c r="T100" s="225">
        <f>DB!C27</f>
        <v>147</v>
      </c>
      <c r="U100" s="335">
        <f>DB!E27</f>
        <v>1252.81</v>
      </c>
      <c r="V100" s="352">
        <f>DB!F27*1000</f>
        <v>1.4657877000000001</v>
      </c>
      <c r="W100" s="177">
        <f t="shared" si="93"/>
        <v>8.5225170068027207</v>
      </c>
      <c r="X100" s="450">
        <v>0.81063762535559336</v>
      </c>
      <c r="Y100" s="400">
        <f t="shared" si="94"/>
        <v>1.1882226604034369</v>
      </c>
      <c r="Z100" s="398">
        <f>DB!H27*$X100</f>
        <v>3.5646679812103106E-5</v>
      </c>
      <c r="AA100" s="402">
        <f>DB!I27*$X100</f>
        <v>3.5646679812103106E-5</v>
      </c>
      <c r="AB100" s="402">
        <f>DB!J27*$X100</f>
        <v>3.5646679812103106E-5</v>
      </c>
      <c r="AC100" s="402">
        <f>DB!K27*$X100</f>
        <v>3.5646679812103106E-5</v>
      </c>
      <c r="AD100" s="407">
        <f>DB!L27*$X100</f>
        <v>66.298071559870252</v>
      </c>
      <c r="AE100" s="401">
        <f>DB!M27*$X100</f>
        <v>7.5452138935618316E-3</v>
      </c>
      <c r="AF100" s="401">
        <f>DB!N27*$X100</f>
        <v>6.7564168505401576E-2</v>
      </c>
      <c r="AG100" s="401">
        <f>DB!O27*$X100</f>
        <v>5.9411133020171843E-4</v>
      </c>
      <c r="AH100" s="401">
        <f>DB!P27*$X100</f>
        <v>1.615982818148674E-3</v>
      </c>
      <c r="AI100" s="401">
        <f>DB!Q27*$X100</f>
        <v>1.6932172910748974E-3</v>
      </c>
      <c r="AJ100" s="401">
        <f>DB!R27*$X100</f>
        <v>3.1844367298812108E-4</v>
      </c>
      <c r="AK100" s="402">
        <f>DB!S27*1000*$X100</f>
        <v>1.1703993204973853E-3</v>
      </c>
      <c r="AL100" s="401">
        <f>DB!T27*$X100</f>
        <v>0</v>
      </c>
      <c r="AM100" s="400">
        <f>DB!U27*1000*$X100</f>
        <v>1.3070449264437805E-4</v>
      </c>
      <c r="AN100" s="400">
        <f>DB!V27*1000*$X100</f>
        <v>0.14615138722962273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3.5646679812103108E-2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24</v>
      </c>
      <c r="I101" s="224">
        <f>DB!AJ28</f>
        <v>6</v>
      </c>
      <c r="J101" s="224">
        <f>DB!AK28</f>
        <v>96</v>
      </c>
      <c r="K101" s="224">
        <f>DB!AL28</f>
        <v>228</v>
      </c>
      <c r="L101" s="224">
        <f>DB!AM28</f>
        <v>311</v>
      </c>
      <c r="M101" s="224">
        <f>DB!AN28</f>
        <v>196</v>
      </c>
      <c r="N101" s="224">
        <f>DB!AO28</f>
        <v>109</v>
      </c>
      <c r="O101" s="224">
        <f>DB!AP28</f>
        <v>57</v>
      </c>
      <c r="P101" s="224">
        <f>DB!AQ28</f>
        <v>44</v>
      </c>
      <c r="Q101" s="224">
        <f>DB!AR28</f>
        <v>9</v>
      </c>
      <c r="R101" s="224">
        <f t="shared" si="95"/>
        <v>1080</v>
      </c>
      <c r="S101" s="224">
        <f>DB!AS28</f>
        <v>155</v>
      </c>
      <c r="T101" s="225">
        <f>DB!C28</f>
        <v>1235</v>
      </c>
      <c r="U101" s="335">
        <f>DB!E28</f>
        <v>6484.8499999999904</v>
      </c>
      <c r="V101" s="352">
        <f>DB!F28*1000</f>
        <v>10.014980744252401</v>
      </c>
      <c r="W101" s="177">
        <f t="shared" si="93"/>
        <v>5.2508906882591013</v>
      </c>
      <c r="X101" s="450">
        <v>0.81063762535559336</v>
      </c>
      <c r="Y101" s="400">
        <f t="shared" si="94"/>
        <v>8.1185202085027601</v>
      </c>
      <c r="Z101" s="398">
        <f>DB!H28*$X101</f>
        <v>2.435556062550868E-4</v>
      </c>
      <c r="AA101" s="402">
        <f>DB!I28*$X101</f>
        <v>2.435556062550868E-4</v>
      </c>
      <c r="AB101" s="402">
        <f>DB!J28*$X101</f>
        <v>2.435556062550868E-4</v>
      </c>
      <c r="AC101" s="402">
        <f>DB!K28*$X101</f>
        <v>2.435556062550868E-4</v>
      </c>
      <c r="AD101" s="407">
        <f>DB!L28*$X101</f>
        <v>452.98095355362329</v>
      </c>
      <c r="AE101" s="401">
        <f>DB!M28*$X101</f>
        <v>5.155260332399289E-2</v>
      </c>
      <c r="AF101" s="401">
        <f>DB!N28*$X101</f>
        <v>0.2413074006588842</v>
      </c>
      <c r="AG101" s="401">
        <f>DB!O28*$X101</f>
        <v>4.0592601042513795E-3</v>
      </c>
      <c r="AH101" s="401">
        <f>DB!P28*$X101</f>
        <v>1.104118748356378E-2</v>
      </c>
      <c r="AI101" s="401">
        <f>DB!Q28*$X101</f>
        <v>1.1568891297116536E-2</v>
      </c>
      <c r="AJ101" s="401">
        <f>DB!R28*$X101</f>
        <v>2.1757634158787609E-3</v>
      </c>
      <c r="AK101" s="402">
        <f>DB!S28*1000*$X101</f>
        <v>7.9967424053752623E-3</v>
      </c>
      <c r="AL101" s="401">
        <f>DB!T28*$X101</f>
        <v>0</v>
      </c>
      <c r="AM101" s="400">
        <f>DB!U28*1000*$X101</f>
        <v>8.9303722293530819E-4</v>
      </c>
      <c r="AN101" s="400">
        <f>DB!V28*1000*$X101</f>
        <v>0.99857798564585132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0.24355560625508679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87</v>
      </c>
      <c r="I102" s="224">
        <f>DB!AJ29</f>
        <v>1</v>
      </c>
      <c r="J102" s="224">
        <f>DB!AK29</f>
        <v>5</v>
      </c>
      <c r="K102" s="224">
        <f>DB!AL29</f>
        <v>12</v>
      </c>
      <c r="L102" s="224">
        <f>DB!AM29</f>
        <v>4091</v>
      </c>
      <c r="M102" s="224">
        <f>DB!AN29</f>
        <v>5144</v>
      </c>
      <c r="N102" s="224">
        <f>DB!AO29</f>
        <v>2566</v>
      </c>
      <c r="O102" s="224">
        <f>DB!AP29</f>
        <v>2093</v>
      </c>
      <c r="P102" s="224">
        <f>DB!AQ29</f>
        <v>2656</v>
      </c>
      <c r="Q102" s="224">
        <f>DB!AR29</f>
        <v>487</v>
      </c>
      <c r="R102" s="224">
        <f t="shared" si="95"/>
        <v>17142</v>
      </c>
      <c r="S102" s="224">
        <f>DB!AS29</f>
        <v>48</v>
      </c>
      <c r="T102" s="225">
        <f>DB!C29</f>
        <v>17190</v>
      </c>
      <c r="U102" s="335">
        <f>DB!E29</f>
        <v>355950.97000000498</v>
      </c>
      <c r="V102" s="352">
        <f>DB!F29*1000</f>
        <v>1263.2153692765401</v>
      </c>
      <c r="W102" s="177">
        <f t="shared" si="93"/>
        <v>20.706862710878706</v>
      </c>
      <c r="X102" s="450">
        <v>0.81063762535559336</v>
      </c>
      <c r="Y102" s="400">
        <f t="shared" si="94"/>
        <v>1024.0099072630235</v>
      </c>
      <c r="Z102" s="398">
        <f>DB!H29*$X102</f>
        <v>3.0720297217893537E-2</v>
      </c>
      <c r="AA102" s="402">
        <f>DB!I29*$X102</f>
        <v>3.0720297217893537E-2</v>
      </c>
      <c r="AB102" s="402">
        <f>DB!J29*$X102</f>
        <v>3.0720297217893537E-2</v>
      </c>
      <c r="AC102" s="402">
        <f>DB!K29*$X102</f>
        <v>3.0720297217893537E-2</v>
      </c>
      <c r="AD102" s="407">
        <f>DB!L29*$X102</f>
        <v>57135.656785647785</v>
      </c>
      <c r="AE102" s="401">
        <f>DB!M29*$X102</f>
        <v>6.5024629111196877</v>
      </c>
      <c r="AF102" s="401">
        <f>DB!N29*$X102</f>
        <v>17.203366442018652</v>
      </c>
      <c r="AG102" s="401">
        <f>DB!O29*$X102</f>
        <v>0.51200495363151088</v>
      </c>
      <c r="AH102" s="401">
        <f>DB!P29*$X102</f>
        <v>1.3926534738776677</v>
      </c>
      <c r="AI102" s="401">
        <f>DB!Q29*$X102</f>
        <v>1.4592141178498816</v>
      </c>
      <c r="AJ102" s="401">
        <f>DB!R29*$X102</f>
        <v>0.27443465514649212</v>
      </c>
      <c r="AK102" s="402">
        <f>DB!S29*1000*$X102</f>
        <v>1.0086497586541008</v>
      </c>
      <c r="AL102" s="401">
        <f>DB!T29*$X102</f>
        <v>0</v>
      </c>
      <c r="AM102" s="400">
        <f>DB!U29*1000*$X102</f>
        <v>0.1126410897989355</v>
      </c>
      <c r="AN102" s="400">
        <f>DB!V29*1000*$X102</f>
        <v>125.95321859335802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30.720297217893538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3</v>
      </c>
      <c r="M103" s="224">
        <f>DB!AN30</f>
        <v>6</v>
      </c>
      <c r="N103" s="224">
        <f>DB!AO30</f>
        <v>9</v>
      </c>
      <c r="O103" s="224">
        <f>DB!AP30</f>
        <v>40</v>
      </c>
      <c r="P103" s="224">
        <f>DB!AQ30</f>
        <v>48</v>
      </c>
      <c r="Q103" s="224">
        <f>DB!AR30</f>
        <v>9</v>
      </c>
      <c r="R103" s="224">
        <f t="shared" si="95"/>
        <v>115</v>
      </c>
      <c r="S103" s="224">
        <f>DB!AS30</f>
        <v>0</v>
      </c>
      <c r="T103" s="225">
        <f>DB!C30</f>
        <v>115</v>
      </c>
      <c r="U103" s="335">
        <f>DB!E30</f>
        <v>15848.3</v>
      </c>
      <c r="V103" s="352">
        <f>DB!F30*1000</f>
        <v>57.053880000000099</v>
      </c>
      <c r="W103" s="177">
        <f t="shared" si="93"/>
        <v>137.81130434782608</v>
      </c>
      <c r="X103" s="450">
        <v>0.81063762535559336</v>
      </c>
      <c r="Y103" s="400">
        <f t="shared" si="94"/>
        <v>46.250021800523058</v>
      </c>
      <c r="Z103" s="398">
        <f>DB!H30*$X103</f>
        <v>1.3875006540156893E-3</v>
      </c>
      <c r="AA103" s="402">
        <f>DB!I30*$X103</f>
        <v>1.3875006540156893E-3</v>
      </c>
      <c r="AB103" s="402">
        <f>DB!J30*$X103</f>
        <v>1.3875006540156893E-3</v>
      </c>
      <c r="AC103" s="402">
        <f>DB!K30*$X103</f>
        <v>1.3875006540156893E-3</v>
      </c>
      <c r="AD103" s="407">
        <f>DB!L30*$X103</f>
        <v>2580.5662163819802</v>
      </c>
      <c r="AE103" s="401">
        <f>DB!M30*$X103</f>
        <v>0.29368763843332013</v>
      </c>
      <c r="AF103" s="401">
        <f>DB!N30*$X103</f>
        <v>1.0406254905117671</v>
      </c>
      <c r="AG103" s="401">
        <f>DB!O30*$X103</f>
        <v>2.3125010900261492E-2</v>
      </c>
      <c r="AH103" s="401">
        <f>DB!P30*$X103</f>
        <v>6.2900029648711248E-2</v>
      </c>
      <c r="AI103" s="401">
        <f>DB!Q30*$X103</f>
        <v>6.5906281065745254E-2</v>
      </c>
      <c r="AJ103" s="401">
        <f>DB!R30*$X103</f>
        <v>1.2395005842540158E-2</v>
      </c>
      <c r="AK103" s="402">
        <f>DB!S30*1000*$X103</f>
        <v>4.5556271473515056E-2</v>
      </c>
      <c r="AL103" s="401">
        <f>DB!T30*$X103</f>
        <v>0</v>
      </c>
      <c r="AM103" s="400">
        <f>DB!U30*1000*$X103</f>
        <v>5.0875023980575286E-3</v>
      </c>
      <c r="AN103" s="400">
        <f>DB!V30*1000*$X103</f>
        <v>5.6887526814643268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1.3875006540156893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0</v>
      </c>
      <c r="P104" s="224">
        <f>DB!AQ31</f>
        <v>0</v>
      </c>
      <c r="Q104" s="224">
        <f>DB!AR31</f>
        <v>0</v>
      </c>
      <c r="R104" s="224">
        <f t="shared" si="95"/>
        <v>0</v>
      </c>
      <c r="S104" s="224">
        <f>DB!AS31</f>
        <v>0</v>
      </c>
      <c r="T104" s="225">
        <f>DB!C31</f>
        <v>0</v>
      </c>
      <c r="U104" s="335">
        <f>DB!E31</f>
        <v>0</v>
      </c>
      <c r="V104" s="352">
        <f>DB!F31*1000</f>
        <v>0</v>
      </c>
      <c r="W104" s="177">
        <f t="shared" si="93"/>
        <v>0</v>
      </c>
      <c r="X104" s="450">
        <v>0.81063762535559336</v>
      </c>
      <c r="Y104" s="400">
        <f t="shared" si="94"/>
        <v>0</v>
      </c>
      <c r="Z104" s="398">
        <f>DB!H31*$X104</f>
        <v>0</v>
      </c>
      <c r="AA104" s="402">
        <f>DB!I31*$X104</f>
        <v>0</v>
      </c>
      <c r="AB104" s="402">
        <f>DB!J31*$X104</f>
        <v>0</v>
      </c>
      <c r="AC104" s="402">
        <f>DB!K31*$X104</f>
        <v>0</v>
      </c>
      <c r="AD104" s="407">
        <f>DB!L31*$X104</f>
        <v>0</v>
      </c>
      <c r="AE104" s="401">
        <f>DB!M31*$X104</f>
        <v>0</v>
      </c>
      <c r="AF104" s="401">
        <f>DB!N31*$X104</f>
        <v>0</v>
      </c>
      <c r="AG104" s="401">
        <f>DB!O31*$X104</f>
        <v>0</v>
      </c>
      <c r="AH104" s="401">
        <f>DB!P31*$X104</f>
        <v>0</v>
      </c>
      <c r="AI104" s="401">
        <f>DB!Q31*$X104</f>
        <v>0</v>
      </c>
      <c r="AJ104" s="401">
        <f>DB!R31*$X104</f>
        <v>0</v>
      </c>
      <c r="AK104" s="402">
        <f>DB!S31*1000*$X104</f>
        <v>0</v>
      </c>
      <c r="AL104" s="401">
        <f>DB!T31*$X104</f>
        <v>0</v>
      </c>
      <c r="AM104" s="400">
        <f>DB!U31*1000*$X104</f>
        <v>0</v>
      </c>
      <c r="AN104" s="400">
        <f>DB!V31*1000*$X104</f>
        <v>0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0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3</v>
      </c>
      <c r="N106" s="224">
        <f>DB!AO33</f>
        <v>0</v>
      </c>
      <c r="O106" s="224">
        <f>DB!AP33</f>
        <v>0</v>
      </c>
      <c r="P106" s="224">
        <f>DB!AQ33</f>
        <v>2</v>
      </c>
      <c r="Q106" s="224">
        <f>DB!AR33</f>
        <v>0</v>
      </c>
      <c r="R106" s="224">
        <f t="shared" si="95"/>
        <v>5</v>
      </c>
      <c r="S106" s="224">
        <f>DB!AS33</f>
        <v>0</v>
      </c>
      <c r="T106" s="225">
        <f>DB!C33</f>
        <v>5</v>
      </c>
      <c r="U106" s="335">
        <f>DB!E33</f>
        <v>75.099999999999994</v>
      </c>
      <c r="V106" s="352">
        <f>DB!F33*1000</f>
        <v>0.27035999999999999</v>
      </c>
      <c r="W106" s="177">
        <f t="shared" si="93"/>
        <v>15.02</v>
      </c>
      <c r="X106" s="450">
        <v>0.81063762535559336</v>
      </c>
      <c r="Y106" s="400">
        <f t="shared" si="94"/>
        <v>0.21916398839113821</v>
      </c>
      <c r="Z106" s="398">
        <f>DB!H33*$X106</f>
        <v>6.5749196517341469E-6</v>
      </c>
      <c r="AA106" s="402">
        <f>DB!I33*$X106</f>
        <v>6.5749196517341469E-6</v>
      </c>
      <c r="AB106" s="402">
        <f>DB!J33*$X106</f>
        <v>6.5749196517341469E-6</v>
      </c>
      <c r="AC106" s="402">
        <f>DB!K33*$X106</f>
        <v>6.5749196517341469E-6</v>
      </c>
      <c r="AD106" s="407">
        <f>DB!L33*$X106</f>
        <v>12.228473896271948</v>
      </c>
      <c r="AE106" s="401">
        <f>DB!M33*$X106</f>
        <v>1.3916913262837277E-3</v>
      </c>
      <c r="AF106" s="401">
        <f>DB!N33*$X106</f>
        <v>3.9449517910404878E-3</v>
      </c>
      <c r="AG106" s="401">
        <f>DB!O33*$X106</f>
        <v>1.095819941955691E-4</v>
      </c>
      <c r="AH106" s="401">
        <f>DB!P33*$X106</f>
        <v>2.9806302421194798E-4</v>
      </c>
      <c r="AI106" s="401">
        <f>DB!Q33*$X106</f>
        <v>3.1230868345737199E-4</v>
      </c>
      <c r="AJ106" s="401">
        <f>DB!R33*$X106</f>
        <v>5.8735948888825051E-5</v>
      </c>
      <c r="AK106" s="402">
        <f>DB!S33*1000*$X106</f>
        <v>2.1587652856527116E-4</v>
      </c>
      <c r="AL106" s="401">
        <f>DB!T33*$X106</f>
        <v>0</v>
      </c>
      <c r="AM106" s="400">
        <f>DB!U33*1000*$X106</f>
        <v>2.4108038723025204E-5</v>
      </c>
      <c r="AN106" s="400">
        <f>DB!V33*1000*$X106</f>
        <v>2.6957170572110004E-2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6.5749196517341461E-3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2</v>
      </c>
      <c r="I107" s="224">
        <f>DB!AJ34</f>
        <v>0</v>
      </c>
      <c r="J107" s="224">
        <f>DB!AK34</f>
        <v>3</v>
      </c>
      <c r="K107" s="224">
        <f>DB!AL34</f>
        <v>2</v>
      </c>
      <c r="L107" s="224">
        <f>DB!AM34</f>
        <v>84</v>
      </c>
      <c r="M107" s="224">
        <f>DB!AN34</f>
        <v>119</v>
      </c>
      <c r="N107" s="224">
        <f>DB!AO34</f>
        <v>191</v>
      </c>
      <c r="O107" s="224">
        <f>DB!AP34</f>
        <v>124</v>
      </c>
      <c r="P107" s="224">
        <f>DB!AQ34</f>
        <v>103</v>
      </c>
      <c r="Q107" s="224">
        <f>DB!AR34</f>
        <v>52</v>
      </c>
      <c r="R107" s="224">
        <f t="shared" si="95"/>
        <v>680</v>
      </c>
      <c r="S107" s="224">
        <f>DB!AS34</f>
        <v>4</v>
      </c>
      <c r="T107" s="225">
        <f>DB!C34</f>
        <v>684</v>
      </c>
      <c r="U107" s="335">
        <f>DB!E34</f>
        <v>52108.19</v>
      </c>
      <c r="V107" s="352">
        <f>DB!F34*1000</f>
        <v>150.07158719999998</v>
      </c>
      <c r="W107" s="177">
        <f t="shared" si="93"/>
        <v>76.18156432748539</v>
      </c>
      <c r="X107" s="450">
        <v>0.81063762535559336</v>
      </c>
      <c r="Y107" s="400">
        <f t="shared" si="94"/>
        <v>121.65367508115284</v>
      </c>
      <c r="Z107" s="398">
        <f>DB!H34*$X107</f>
        <v>3.6496102524345942E-3</v>
      </c>
      <c r="AA107" s="402">
        <f>DB!I34*$X107</f>
        <v>3.6496102524345942E-3</v>
      </c>
      <c r="AB107" s="402">
        <f>DB!J34*$X107</f>
        <v>3.6496102524345942E-3</v>
      </c>
      <c r="AC107" s="402">
        <f>DB!K34*$X107</f>
        <v>3.6496102524345942E-3</v>
      </c>
      <c r="AD107" s="407">
        <f>DB!L34*$X107</f>
        <v>6787.7884548279972</v>
      </c>
      <c r="AE107" s="401">
        <f>DB!M34*$X107</f>
        <v>0.77250083676531822</v>
      </c>
      <c r="AF107" s="401">
        <f>DB!N34*$X107</f>
        <v>1.6423246135955556</v>
      </c>
      <c r="AG107" s="401">
        <f>DB!O34*$X107</f>
        <v>6.0826837540576426E-2</v>
      </c>
      <c r="AH107" s="401">
        <f>DB!P34*$X107</f>
        <v>0.1654489981103679</v>
      </c>
      <c r="AI107" s="401">
        <f>DB!Q34*$X107</f>
        <v>0.17335648699064282</v>
      </c>
      <c r="AJ107" s="401">
        <f>DB!R34*$X107</f>
        <v>3.2603184921748886E-2</v>
      </c>
      <c r="AK107" s="402">
        <f>DB!S34*1000*$X107</f>
        <v>0.11982886995493557</v>
      </c>
      <c r="AL107" s="401">
        <f>DB!T34*$X107</f>
        <v>0</v>
      </c>
      <c r="AM107" s="400">
        <f>DB!U34*1000*$X107</f>
        <v>1.3381904258926896E-2</v>
      </c>
      <c r="AN107" s="400">
        <f>DB!V34*1000*$X107</f>
        <v>14.963402034981801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3.6496102524345941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1</v>
      </c>
      <c r="I108" s="224">
        <f>DB!AJ35</f>
        <v>2</v>
      </c>
      <c r="J108" s="224">
        <f>DB!AK35</f>
        <v>8</v>
      </c>
      <c r="K108" s="224">
        <f>DB!AL35</f>
        <v>6</v>
      </c>
      <c r="L108" s="224">
        <f>DB!AM35</f>
        <v>38</v>
      </c>
      <c r="M108" s="224">
        <f>DB!AN35</f>
        <v>40</v>
      </c>
      <c r="N108" s="224">
        <f>DB!AO35</f>
        <v>15</v>
      </c>
      <c r="O108" s="224">
        <f>DB!AP35</f>
        <v>12</v>
      </c>
      <c r="P108" s="224">
        <f>DB!AQ35</f>
        <v>23</v>
      </c>
      <c r="Q108" s="224">
        <f>DB!AR35</f>
        <v>4</v>
      </c>
      <c r="R108" s="224">
        <f t="shared" si="95"/>
        <v>149</v>
      </c>
      <c r="S108" s="224">
        <f>DB!AS35</f>
        <v>10</v>
      </c>
      <c r="T108" s="225">
        <f>DB!C35</f>
        <v>159</v>
      </c>
      <c r="U108" s="335">
        <f>DB!E35</f>
        <v>7507.7</v>
      </c>
      <c r="V108" s="352">
        <f>DB!F35*1000</f>
        <v>13.513860000000001</v>
      </c>
      <c r="W108" s="177">
        <f t="shared" si="93"/>
        <v>47.218238993710692</v>
      </c>
      <c r="X108" s="450">
        <v>0.81063762535559336</v>
      </c>
      <c r="Y108" s="400">
        <f t="shared" si="94"/>
        <v>10.95484337978794</v>
      </c>
      <c r="Z108" s="398">
        <f>DB!H35*$X108</f>
        <v>3.2864530139363815E-4</v>
      </c>
      <c r="AA108" s="402">
        <f>DB!I35*$X108</f>
        <v>3.2864530139363815E-4</v>
      </c>
      <c r="AB108" s="402">
        <f>DB!J35*$X108</f>
        <v>3.2864530139363815E-4</v>
      </c>
      <c r="AC108" s="402">
        <f>DB!K35*$X108</f>
        <v>3.2864530139363815E-4</v>
      </c>
      <c r="AD108" s="407">
        <f>DB!L35*$X108</f>
        <v>611.23644121864777</v>
      </c>
      <c r="AE108" s="401">
        <f>DB!M35*$X108</f>
        <v>6.9563255461653414E-2</v>
      </c>
      <c r="AF108" s="401">
        <f>DB!N35*$X108</f>
        <v>0.14789038562713719</v>
      </c>
      <c r="AG108" s="401">
        <f>DB!O35*$X108</f>
        <v>5.4774216898939698E-3</v>
      </c>
      <c r="AH108" s="401">
        <f>DB!P35*$X108</f>
        <v>1.4898586996511597E-2</v>
      </c>
      <c r="AI108" s="401">
        <f>DB!Q35*$X108</f>
        <v>1.5610651816197812E-2</v>
      </c>
      <c r="AJ108" s="401">
        <f>DB!R35*$X108</f>
        <v>2.9358980257831679E-3</v>
      </c>
      <c r="AK108" s="402">
        <f>DB!S35*1000*$X108</f>
        <v>1.0790520729091119E-2</v>
      </c>
      <c r="AL108" s="401">
        <f>DB!T35*$X108</f>
        <v>0</v>
      </c>
      <c r="AM108" s="400">
        <f>DB!U35*1000*$X108</f>
        <v>1.2050327717766731E-3</v>
      </c>
      <c r="AN108" s="400">
        <f>DB!V35*1000*$X108</f>
        <v>1.3474457357139165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0.32864530139363818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9</v>
      </c>
      <c r="I109" s="224">
        <f>DB!AJ36</f>
        <v>1</v>
      </c>
      <c r="J109" s="224">
        <f>DB!AK36</f>
        <v>3</v>
      </c>
      <c r="K109" s="224">
        <f>DB!AL36</f>
        <v>0</v>
      </c>
      <c r="L109" s="224">
        <f>DB!AM36</f>
        <v>1</v>
      </c>
      <c r="M109" s="224">
        <f>DB!AN36</f>
        <v>2</v>
      </c>
      <c r="N109" s="224">
        <f>DB!AO36</f>
        <v>3</v>
      </c>
      <c r="O109" s="224">
        <f>DB!AP36</f>
        <v>8</v>
      </c>
      <c r="P109" s="224">
        <f>DB!AQ36</f>
        <v>6</v>
      </c>
      <c r="Q109" s="224">
        <f>DB!AR36</f>
        <v>0</v>
      </c>
      <c r="R109" s="224">
        <f t="shared" si="95"/>
        <v>33</v>
      </c>
      <c r="S109" s="224">
        <f>DB!AS36</f>
        <v>1</v>
      </c>
      <c r="T109" s="225">
        <f>DB!C36</f>
        <v>34</v>
      </c>
      <c r="U109" s="335">
        <f>DB!E36</f>
        <v>1035.5999999999999</v>
      </c>
      <c r="V109" s="352">
        <f>DB!F36*1000</f>
        <v>2.609712</v>
      </c>
      <c r="W109" s="177">
        <f t="shared" si="93"/>
        <v>30.458823529411763</v>
      </c>
      <c r="X109" s="450">
        <v>0.81063762535559336</v>
      </c>
      <c r="Y109" s="400">
        <f t="shared" si="94"/>
        <v>2.1155307385419961</v>
      </c>
      <c r="Z109" s="398">
        <f>DB!H36*$X109</f>
        <v>6.3465922156259884E-5</v>
      </c>
      <c r="AA109" s="402">
        <f>DB!I36*$X109</f>
        <v>6.3465922156259884E-5</v>
      </c>
      <c r="AB109" s="402">
        <f>DB!J36*$X109</f>
        <v>6.3465922156259884E-5</v>
      </c>
      <c r="AC109" s="402">
        <f>DB!K36*$X109</f>
        <v>6.3465922156259884E-5</v>
      </c>
      <c r="AD109" s="407">
        <f>DB!L36*$X109</f>
        <v>118.03815308768922</v>
      </c>
      <c r="AE109" s="401">
        <f>DB!M36*$X109</f>
        <v>1.3433620189741676E-2</v>
      </c>
      <c r="AF109" s="401">
        <f>DB!N36*$X109</f>
        <v>2.855966497031695E-2</v>
      </c>
      <c r="AG109" s="401">
        <f>DB!O36*$X109</f>
        <v>1.0577653692709981E-3</v>
      </c>
      <c r="AH109" s="401">
        <f>DB!P36*$X109</f>
        <v>2.8771218044171148E-3</v>
      </c>
      <c r="AI109" s="401">
        <f>DB!Q36*$X109</f>
        <v>3.0146313024223448E-3</v>
      </c>
      <c r="AJ109" s="401">
        <f>DB!R36*$X109</f>
        <v>5.6696223792925503E-4</v>
      </c>
      <c r="AK109" s="402">
        <f>DB!S36*1000*$X109</f>
        <v>2.0837977774638664E-3</v>
      </c>
      <c r="AL109" s="401">
        <f>DB!T36*$X109</f>
        <v>0</v>
      </c>
      <c r="AM109" s="400">
        <f>DB!U36*1000*$X109</f>
        <v>2.3270838123961958E-4</v>
      </c>
      <c r="AN109" s="400">
        <f>DB!V36*1000*$X109</f>
        <v>0.2602102808406655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6.3465922156259888E-2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32</v>
      </c>
      <c r="I110" s="227">
        <f>DB!AJ37</f>
        <v>0</v>
      </c>
      <c r="J110" s="227">
        <f>DB!AK37</f>
        <v>3</v>
      </c>
      <c r="K110" s="227">
        <f>DB!AL37</f>
        <v>2</v>
      </c>
      <c r="L110" s="227">
        <f>DB!AM37</f>
        <v>38</v>
      </c>
      <c r="M110" s="227">
        <f>DB!AN37</f>
        <v>25</v>
      </c>
      <c r="N110" s="227">
        <f>DB!AO37</f>
        <v>29</v>
      </c>
      <c r="O110" s="227">
        <f>DB!AP37</f>
        <v>24</v>
      </c>
      <c r="P110" s="227">
        <f>DB!AQ37</f>
        <v>81</v>
      </c>
      <c r="Q110" s="227">
        <f>DB!AR37</f>
        <v>10</v>
      </c>
      <c r="R110" s="227">
        <f t="shared" si="95"/>
        <v>244</v>
      </c>
      <c r="S110" s="227">
        <f>DB!AS37</f>
        <v>25</v>
      </c>
      <c r="T110" s="228">
        <f>DB!C37</f>
        <v>269</v>
      </c>
      <c r="U110" s="336">
        <f>DB!E37</f>
        <v>1447.93</v>
      </c>
      <c r="V110" s="353">
        <f>DB!F37*1000</f>
        <v>2.2361830920000001</v>
      </c>
      <c r="W110" s="204">
        <f t="shared" si="93"/>
        <v>5.3826394052044613</v>
      </c>
      <c r="X110" s="451">
        <v>0.81063762535559336</v>
      </c>
      <c r="Y110" s="411">
        <f t="shared" si="94"/>
        <v>1.8127341515592084</v>
      </c>
      <c r="Z110" s="399">
        <f>DB!H37*$X110</f>
        <v>5.4382024546776248E-5</v>
      </c>
      <c r="AA110" s="408">
        <f>DB!I37*$X110</f>
        <v>5.4382024546776248E-5</v>
      </c>
      <c r="AB110" s="408">
        <f>DB!J37*$X110</f>
        <v>5.4382024546776248E-5</v>
      </c>
      <c r="AC110" s="408">
        <f>DB!K37*$X110</f>
        <v>5.4382024546776248E-5</v>
      </c>
      <c r="AD110" s="409">
        <f>DB!L37*$X110</f>
        <v>101.1433147203976</v>
      </c>
      <c r="AE110" s="410">
        <f>DB!M37*$X110</f>
        <v>1.1510861862400973E-2</v>
      </c>
      <c r="AF110" s="410">
        <f>DB!N37*$X110</f>
        <v>2.4471911046049313E-2</v>
      </c>
      <c r="AG110" s="410">
        <f>DB!O37*$X110</f>
        <v>9.0636707577960421E-4</v>
      </c>
      <c r="AH110" s="410">
        <f>DB!P37*$X110</f>
        <v>2.4653184461205231E-3</v>
      </c>
      <c r="AI110" s="410">
        <f>DB!Q37*$X110</f>
        <v>2.5831461659718718E-3</v>
      </c>
      <c r="AJ110" s="410">
        <f>DB!R37*$X110</f>
        <v>4.8581275261786784E-4</v>
      </c>
      <c r="AK110" s="408">
        <f>DB!S37*1000*$X110</f>
        <v>1.7855431392858204E-3</v>
      </c>
      <c r="AL110" s="410">
        <f>DB!T37*$X110</f>
        <v>0</v>
      </c>
      <c r="AM110" s="411">
        <f>DB!U37*1000*$X110</f>
        <v>1.994007566715129E-4</v>
      </c>
      <c r="AN110" s="411">
        <f>DB!V37*1000*$X110</f>
        <v>0.22296630064178266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5.4382024546776257E-2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447</v>
      </c>
      <c r="I111" s="230">
        <f t="shared" si="96"/>
        <v>42</v>
      </c>
      <c r="J111" s="230">
        <f t="shared" si="96"/>
        <v>174</v>
      </c>
      <c r="K111" s="230">
        <f t="shared" si="96"/>
        <v>409</v>
      </c>
      <c r="L111" s="230">
        <f t="shared" si="96"/>
        <v>14561</v>
      </c>
      <c r="M111" s="230">
        <f t="shared" si="96"/>
        <v>12267</v>
      </c>
      <c r="N111" s="230">
        <f t="shared" si="96"/>
        <v>4757</v>
      </c>
      <c r="O111" s="230">
        <f t="shared" si="96"/>
        <v>3745</v>
      </c>
      <c r="P111" s="230">
        <f t="shared" si="96"/>
        <v>4791</v>
      </c>
      <c r="Q111" s="230">
        <f t="shared" si="96"/>
        <v>880</v>
      </c>
      <c r="R111" s="230">
        <f t="shared" si="96"/>
        <v>42073</v>
      </c>
      <c r="S111" s="230">
        <f t="shared" si="96"/>
        <v>634</v>
      </c>
      <c r="T111" s="231">
        <f>SUM(T96:T110)</f>
        <v>42707</v>
      </c>
      <c r="U111" s="337">
        <f>SUM(U96:U110)</f>
        <v>1506453.7500000072</v>
      </c>
      <c r="V111" s="354">
        <f>SUM(V96:V110)</f>
        <v>5289.9836125299917</v>
      </c>
      <c r="W111" s="239"/>
      <c r="X111" s="382"/>
      <c r="Y111" s="445">
        <f>SUM(Y96:Y110)</f>
        <v>4288.2597538313148</v>
      </c>
      <c r="Z111" s="447">
        <f>SUM(Z96:Z110)</f>
        <v>0.1286477926149413</v>
      </c>
      <c r="AA111" s="448">
        <f>SUM(AA96:AA110)</f>
        <v>0.1286477926149413</v>
      </c>
      <c r="AB111" s="448">
        <f>SUM(AB96:AB110)</f>
        <v>0.1286477926149413</v>
      </c>
      <c r="AC111" s="448">
        <f t="shared" ref="AC111" si="97">SUM(AC96:AC110)</f>
        <v>0.1286477926149413</v>
      </c>
      <c r="AD111" s="444">
        <f>SUM(AD96:AD110)</f>
        <v>239267.74122477055</v>
      </c>
      <c r="AE111" s="449">
        <f>SUM(AE96:AE110)</f>
        <v>27.230449436828252</v>
      </c>
      <c r="AF111" s="449">
        <f t="shared" ref="AF111:AG111" si="98">SUM(AF96:AF110)</f>
        <v>106.26064334762377</v>
      </c>
      <c r="AG111" s="449">
        <f t="shared" si="98"/>
        <v>2.144129876915656</v>
      </c>
      <c r="AH111" s="449">
        <f t="shared" ref="AH111" si="99">SUM(AH96:AH110)</f>
        <v>5.8320332652104794</v>
      </c>
      <c r="AI111" s="449">
        <f t="shared" ref="AI111" si="100">SUM(AI96:AI110)</f>
        <v>6.1107701492096167</v>
      </c>
      <c r="AJ111" s="449">
        <f t="shared" ref="AJ111" si="101">SUM(AJ96:AJ110)</f>
        <v>1.1492536140267924</v>
      </c>
      <c r="AK111" s="448">
        <f t="shared" ref="AK111:AQ111" si="102">SUM(AK96:AK110)</f>
        <v>4.2239358575238777</v>
      </c>
      <c r="AL111" s="449">
        <f t="shared" si="102"/>
        <v>0</v>
      </c>
      <c r="AM111" s="445">
        <f t="shared" si="102"/>
        <v>0.47170857292144475</v>
      </c>
      <c r="AN111" s="445">
        <f t="shared" si="102"/>
        <v>527.45594972125514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128.64779261494135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4279</v>
      </c>
      <c r="I114" s="230">
        <f t="shared" si="106"/>
        <v>2513</v>
      </c>
      <c r="J114" s="230">
        <f t="shared" si="106"/>
        <v>1669</v>
      </c>
      <c r="K114" s="230">
        <f t="shared" si="106"/>
        <v>4002</v>
      </c>
      <c r="L114" s="230">
        <f t="shared" si="106"/>
        <v>23643</v>
      </c>
      <c r="M114" s="230">
        <f t="shared" si="106"/>
        <v>19151</v>
      </c>
      <c r="N114" s="230">
        <f t="shared" si="106"/>
        <v>7047</v>
      </c>
      <c r="O114" s="230">
        <f t="shared" si="106"/>
        <v>6968</v>
      </c>
      <c r="P114" s="230">
        <f t="shared" si="106"/>
        <v>7661</v>
      </c>
      <c r="Q114" s="230">
        <f t="shared" si="106"/>
        <v>1346</v>
      </c>
      <c r="R114" s="230">
        <f t="shared" si="106"/>
        <v>78279</v>
      </c>
      <c r="S114" s="230">
        <f t="shared" si="106"/>
        <v>887</v>
      </c>
      <c r="T114" s="231">
        <f>SUM(T77,T111,T92)</f>
        <v>104386</v>
      </c>
      <c r="U114" s="337">
        <f>SUM(U77,U111,U92)</f>
        <v>2448013.870000008</v>
      </c>
      <c r="V114" s="354">
        <f>SUM(V77,V111,V92)</f>
        <v>8575.2261751206534</v>
      </c>
      <c r="W114" s="239"/>
      <c r="X114" s="404"/>
      <c r="Y114" s="445">
        <f>SUM(Y77,Y111,Y92)</f>
        <v>7482.9303502093289</v>
      </c>
      <c r="Z114" s="447">
        <f>SUM(Z77,Z111,Z92)</f>
        <v>82.570807679891246</v>
      </c>
      <c r="AA114" s="448">
        <f t="shared" ref="AA114:AX114" si="107">SUM(AA77,AA111,AA92)</f>
        <v>68.221139906735161</v>
      </c>
      <c r="AB114" s="448">
        <f t="shared" si="107"/>
        <v>72.941885593824651</v>
      </c>
      <c r="AC114" s="448">
        <f t="shared" si="107"/>
        <v>79.278976068259865</v>
      </c>
      <c r="AD114" s="444">
        <f t="shared" si="107"/>
        <v>508131.80919597996</v>
      </c>
      <c r="AE114" s="449">
        <f t="shared" si="107"/>
        <v>1834.9657109550999</v>
      </c>
      <c r="AF114" s="449">
        <f t="shared" si="107"/>
        <v>277.6789524272175</v>
      </c>
      <c r="AG114" s="449">
        <f t="shared" si="107"/>
        <v>157.6478539810513</v>
      </c>
      <c r="AH114" s="449">
        <f t="shared" si="107"/>
        <v>184.00588502489165</v>
      </c>
      <c r="AI114" s="449">
        <f t="shared" si="107"/>
        <v>82.322455901930013</v>
      </c>
      <c r="AJ114" s="449">
        <f t="shared" si="107"/>
        <v>113.78963236693828</v>
      </c>
      <c r="AK114" s="448">
        <f>SUM(AK77,AK111,AK92)</f>
        <v>82.899764607738874</v>
      </c>
      <c r="AL114" s="449">
        <f t="shared" si="107"/>
        <v>325.67767364329728</v>
      </c>
      <c r="AM114" s="445">
        <f>SUM(AM77,AM111,AM92)</f>
        <v>6762.5017062672287</v>
      </c>
      <c r="AN114" s="445">
        <f>SUM(AN77,AN111,AN92)</f>
        <v>3273.1288990506741</v>
      </c>
      <c r="AO114" s="445">
        <f t="shared" ref="AO114" si="108">SUM(AO77,AO111,AO92)</f>
        <v>1257.8311481584014</v>
      </c>
      <c r="AP114" s="449">
        <f>SUM(AP77,AP111,AP92)</f>
        <v>348.01937786269923</v>
      </c>
      <c r="AQ114" s="445">
        <f t="shared" ref="AQ114" si="109">SUM(AQ77,AQ111,AQ92)</f>
        <v>2677.5317152981893</v>
      </c>
      <c r="AR114" s="445">
        <f>SUM(AR77,AR111,AR92)</f>
        <v>9470.5612790626274</v>
      </c>
      <c r="AS114" s="445">
        <f>SUM(AS77,AS111,AS92)</f>
        <v>14821.273280266847</v>
      </c>
      <c r="AT114" s="445">
        <f t="shared" si="107"/>
        <v>979.93250982331278</v>
      </c>
      <c r="AU114" s="445">
        <f t="shared" si="107"/>
        <v>1640.4743327048816</v>
      </c>
      <c r="AV114" s="445">
        <f>SUM(AV77,AV111,AV92)</f>
        <v>19671.544534394605</v>
      </c>
      <c r="AW114" s="449">
        <f>SUM(AW77,AW111,AW92)</f>
        <v>361.90146230535839</v>
      </c>
      <c r="AX114" s="449">
        <f t="shared" si="107"/>
        <v>404.50393712358539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4279</v>
      </c>
      <c r="I117" s="230">
        <v>2513</v>
      </c>
      <c r="J117" s="230">
        <v>1669</v>
      </c>
      <c r="K117" s="230">
        <v>4002</v>
      </c>
      <c r="L117" s="230">
        <v>23643</v>
      </c>
      <c r="M117" s="230">
        <v>19151</v>
      </c>
      <c r="N117" s="230">
        <v>7047</v>
      </c>
      <c r="O117" s="230">
        <v>6968</v>
      </c>
      <c r="P117" s="230">
        <v>7661</v>
      </c>
      <c r="Q117" s="230">
        <v>1346</v>
      </c>
      <c r="R117" s="446">
        <v>78279</v>
      </c>
      <c r="S117" s="446">
        <v>887</v>
      </c>
      <c r="T117" s="231">
        <v>104386</v>
      </c>
      <c r="U117" s="337">
        <v>2448013.870000008</v>
      </c>
      <c r="V117" s="354">
        <v>8575.2261751206534</v>
      </c>
      <c r="W117" s="239"/>
      <c r="X117" s="442"/>
      <c r="Y117" s="443"/>
      <c r="Z117" s="465">
        <v>82.709882424144809</v>
      </c>
      <c r="AA117" s="280">
        <v>68.099242140484222</v>
      </c>
      <c r="AB117" s="280">
        <v>72.849557224019492</v>
      </c>
      <c r="AC117" s="280">
        <v>79.341230788895757</v>
      </c>
      <c r="AD117" s="230">
        <v>570392.70036284381</v>
      </c>
      <c r="AE117" s="310">
        <v>1827.8069810874956</v>
      </c>
      <c r="AF117" s="310">
        <v>306.01024468970377</v>
      </c>
      <c r="AG117" s="310">
        <v>173.04269365072474</v>
      </c>
      <c r="AH117" s="310">
        <v>183.87415857219014</v>
      </c>
      <c r="AI117" s="310">
        <v>80.655074391172064</v>
      </c>
      <c r="AJ117" s="310">
        <v>116.09580245123698</v>
      </c>
      <c r="AK117" s="280">
        <v>79.420564314222389</v>
      </c>
      <c r="AL117" s="310">
        <v>303.08281520245021</v>
      </c>
      <c r="AM117" s="354">
        <v>6310.473010739971</v>
      </c>
      <c r="AN117" s="354">
        <v>3570.584940448317</v>
      </c>
      <c r="AO117" s="354">
        <v>1377.1718715941456</v>
      </c>
      <c r="AP117" s="310">
        <v>361.0461120088587</v>
      </c>
      <c r="AQ117" s="354">
        <v>2500.5943066895688</v>
      </c>
      <c r="AR117" s="354">
        <v>8796.9975231533699</v>
      </c>
      <c r="AS117" s="354">
        <v>13726.074810691352</v>
      </c>
      <c r="AT117" s="354">
        <v>1061.2865899592427</v>
      </c>
      <c r="AU117" s="354">
        <v>1721.2319196902886</v>
      </c>
      <c r="AV117" s="354">
        <v>18720.300713211771</v>
      </c>
      <c r="AW117" s="310">
        <v>410.54405186519909</v>
      </c>
      <c r="AX117" s="310">
        <v>374.63661754959355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0.87262192243040682</v>
      </c>
      <c r="Z119" s="44">
        <f t="shared" ref="Z119:AX119" si="110">Z114/Z117</f>
        <v>0.99831852325045789</v>
      </c>
      <c r="AA119" s="44">
        <f t="shared" si="110"/>
        <v>1.0017900018035366</v>
      </c>
      <c r="AB119" s="44">
        <f t="shared" si="110"/>
        <v>1.0012673840902182</v>
      </c>
      <c r="AC119" s="44">
        <f t="shared" si="110"/>
        <v>0.99921535474031742</v>
      </c>
      <c r="AD119" s="44">
        <f t="shared" si="110"/>
        <v>0.89084556810201487</v>
      </c>
      <c r="AE119" s="44">
        <f t="shared" si="110"/>
        <v>1.0039165677457611</v>
      </c>
      <c r="AF119" s="44">
        <f t="shared" si="110"/>
        <v>0.90741717718890624</v>
      </c>
      <c r="AG119" s="44">
        <f t="shared" si="110"/>
        <v>0.91103444274424605</v>
      </c>
      <c r="AH119" s="44">
        <f t="shared" si="110"/>
        <v>1.0007163945914117</v>
      </c>
      <c r="AI119" s="44">
        <f t="shared" si="110"/>
        <v>1.0206729895588622</v>
      </c>
      <c r="AJ119" s="44">
        <f t="shared" si="110"/>
        <v>0.98013562906146112</v>
      </c>
      <c r="AK119" s="44">
        <f t="shared" si="110"/>
        <v>1.043807297562773</v>
      </c>
      <c r="AL119" s="44">
        <f t="shared" si="110"/>
        <v>1.0745501140530003</v>
      </c>
      <c r="AM119" s="44">
        <f t="shared" si="110"/>
        <v>1.0716315076156633</v>
      </c>
      <c r="AN119" s="44">
        <f t="shared" si="110"/>
        <v>0.9166926298187168</v>
      </c>
      <c r="AO119" s="44">
        <f t="shared" si="110"/>
        <v>0.91334362406225933</v>
      </c>
      <c r="AP119" s="44">
        <f t="shared" si="110"/>
        <v>0.96391947257462829</v>
      </c>
      <c r="AQ119" s="44">
        <f t="shared" si="110"/>
        <v>1.070758142628446</v>
      </c>
      <c r="AR119" s="44">
        <f t="shared" si="110"/>
        <v>1.0765674599926238</v>
      </c>
      <c r="AS119" s="44">
        <f t="shared" si="110"/>
        <v>1.0797896328469982</v>
      </c>
      <c r="AT119" s="44">
        <f t="shared" si="110"/>
        <v>0.92334391020708717</v>
      </c>
      <c r="AU119" s="44">
        <f t="shared" si="110"/>
        <v>0.95308151907853411</v>
      </c>
      <c r="AV119" s="44">
        <f t="shared" si="110"/>
        <v>1.0508134904324211</v>
      </c>
      <c r="AW119" s="44">
        <f t="shared" si="110"/>
        <v>0.88151675967817367</v>
      </c>
      <c r="AX119" s="44">
        <f t="shared" si="110"/>
        <v>1.0797234391270845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3310</v>
      </c>
      <c r="D2" s="38">
        <v>1126.5646551724101</v>
      </c>
      <c r="E2" s="38">
        <v>57645.530000000697</v>
      </c>
      <c r="F2" s="38">
        <v>0.23378909985605101</v>
      </c>
      <c r="G2" s="38">
        <v>17.415567975830999</v>
      </c>
      <c r="H2" s="38">
        <v>15.274221190595201</v>
      </c>
      <c r="I2" s="38">
        <v>10.8104079773438</v>
      </c>
      <c r="J2" s="38">
        <v>12.022994108597199</v>
      </c>
      <c r="K2" s="38">
        <v>14.0616350593417</v>
      </c>
      <c r="L2" s="38">
        <v>23871.737408101599</v>
      </c>
      <c r="M2" s="38">
        <v>164.35373719880499</v>
      </c>
      <c r="N2" s="38">
        <v>23.4490467155617</v>
      </c>
      <c r="O2" s="38">
        <v>1.6365236989923899</v>
      </c>
      <c r="P2" s="38">
        <v>3.5068364978407698</v>
      </c>
      <c r="Q2" s="38">
        <v>1.65990260897799</v>
      </c>
      <c r="R2" s="38">
        <v>2.8054691982726299</v>
      </c>
      <c r="S2" s="38">
        <v>1.2624611392227E-2</v>
      </c>
      <c r="T2" s="38">
        <v>2.8054691982726299</v>
      </c>
      <c r="U2" s="38">
        <v>3.9744146975529002</v>
      </c>
      <c r="V2" s="38">
        <v>6.5460947959694094E-2</v>
      </c>
      <c r="W2" s="38">
        <v>3.5068364978407603E-2</v>
      </c>
      <c r="X2" s="38">
        <v>0.116894549928026</v>
      </c>
      <c r="Y2" s="38">
        <v>1.07542985933786</v>
      </c>
      <c r="Z2" s="38">
        <v>1.07542985933786</v>
      </c>
      <c r="AA2" s="38">
        <v>7.2474620955375304</v>
      </c>
      <c r="AB2" s="38">
        <v>0.13092189591938799</v>
      </c>
      <c r="AC2" s="38">
        <v>0.187031279884842</v>
      </c>
      <c r="AD2" s="38">
        <v>6.3123056961133202</v>
      </c>
      <c r="AE2" s="38">
        <v>4.2082037974089E-2</v>
      </c>
      <c r="AF2" s="38">
        <v>203.86409507447701</v>
      </c>
      <c r="AG2" s="38">
        <v>41.497565224449602</v>
      </c>
      <c r="AH2" s="38">
        <v>19.5073624919889</v>
      </c>
      <c r="AI2" s="38">
        <v>74</v>
      </c>
      <c r="AJ2" s="38">
        <v>113</v>
      </c>
      <c r="AK2" s="38">
        <v>71</v>
      </c>
      <c r="AL2" s="38">
        <v>122</v>
      </c>
      <c r="AM2" s="38">
        <v>192</v>
      </c>
      <c r="AN2" s="38">
        <v>434</v>
      </c>
      <c r="AO2" s="38">
        <v>480</v>
      </c>
      <c r="AP2" s="38">
        <v>969</v>
      </c>
      <c r="AQ2" s="38">
        <v>706</v>
      </c>
      <c r="AR2" s="38">
        <v>123</v>
      </c>
      <c r="AS2" s="38">
        <v>26</v>
      </c>
    </row>
    <row r="3" spans="1:45" x14ac:dyDescent="0.25">
      <c r="A3" s="38" t="s">
        <v>293</v>
      </c>
      <c r="B3" s="38" t="s">
        <v>222</v>
      </c>
      <c r="C3" s="38">
        <v>1158</v>
      </c>
      <c r="D3" s="38">
        <v>1065.19444444444</v>
      </c>
      <c r="E3" s="38">
        <v>38730.949999999997</v>
      </c>
      <c r="F3" s="38">
        <v>0.14852157396500101</v>
      </c>
      <c r="G3" s="38">
        <v>33.4464162348877</v>
      </c>
      <c r="H3" s="38">
        <v>3.7130393491249798</v>
      </c>
      <c r="I3" s="38">
        <v>2.6228909962219</v>
      </c>
      <c r="J3" s="38">
        <v>2.9219144318047698</v>
      </c>
      <c r="K3" s="38">
        <v>3.4140159135421602</v>
      </c>
      <c r="L3" s="38">
        <v>15165.240874418199</v>
      </c>
      <c r="M3" s="38">
        <v>85.399905029874802</v>
      </c>
      <c r="N3" s="38">
        <v>14.042714818390801</v>
      </c>
      <c r="O3" s="38">
        <v>0.75746002722151295</v>
      </c>
      <c r="P3" s="38">
        <v>4.3071256449850202</v>
      </c>
      <c r="Q3" s="38">
        <v>2.37634518344001</v>
      </c>
      <c r="R3" s="38">
        <v>1.336694165685</v>
      </c>
      <c r="S3" s="38">
        <v>1.4852157396499899E-3</v>
      </c>
      <c r="T3" s="38">
        <v>1.633737313615</v>
      </c>
      <c r="U3" s="38">
        <v>0.92083375858300598</v>
      </c>
      <c r="V3" s="38">
        <v>4.1586040710200098E-2</v>
      </c>
      <c r="W3" s="38">
        <v>3.2674746272299902E-2</v>
      </c>
      <c r="X3" s="38">
        <v>7.4260786982500299E-2</v>
      </c>
      <c r="Y3" s="38">
        <v>0.68319924023900303</v>
      </c>
      <c r="Z3" s="38">
        <v>0.68319924023900303</v>
      </c>
      <c r="AA3" s="38">
        <v>4.6041687929150097</v>
      </c>
      <c r="AB3" s="38">
        <v>8.3172081420400307E-2</v>
      </c>
      <c r="AC3" s="38">
        <v>0.11881725917200101</v>
      </c>
      <c r="AD3" s="38">
        <v>4.0100824970549898</v>
      </c>
      <c r="AE3" s="38">
        <v>2.6733883313700101E-2</v>
      </c>
      <c r="AF3" s="38">
        <v>129.51081249748</v>
      </c>
      <c r="AG3" s="38">
        <v>59.408629585999698</v>
      </c>
      <c r="AH3" s="38">
        <v>12.392640131639601</v>
      </c>
      <c r="AI3" s="38">
        <v>25</v>
      </c>
      <c r="AJ3" s="38">
        <v>52</v>
      </c>
      <c r="AK3" s="38">
        <v>31</v>
      </c>
      <c r="AL3" s="38">
        <v>29</v>
      </c>
      <c r="AM3" s="38">
        <v>66</v>
      </c>
      <c r="AN3" s="38">
        <v>123</v>
      </c>
      <c r="AO3" s="38">
        <v>160</v>
      </c>
      <c r="AP3" s="38">
        <v>304</v>
      </c>
      <c r="AQ3" s="38">
        <v>306</v>
      </c>
      <c r="AR3" s="38">
        <v>56</v>
      </c>
      <c r="AS3" s="38">
        <v>6</v>
      </c>
    </row>
    <row r="4" spans="1:45" x14ac:dyDescent="0.25">
      <c r="A4" s="38" t="s">
        <v>293</v>
      </c>
      <c r="B4" s="38" t="s">
        <v>223</v>
      </c>
      <c r="C4" s="38">
        <v>52</v>
      </c>
      <c r="D4" s="38">
        <v>1525.8728358209</v>
      </c>
      <c r="E4" s="38">
        <v>5715.7</v>
      </c>
      <c r="F4" s="38">
        <v>3.1397152923725399E-2</v>
      </c>
      <c r="G4" s="38">
        <v>109.917307692308</v>
      </c>
      <c r="H4" s="38">
        <v>1.1721603758190799</v>
      </c>
      <c r="I4" s="38">
        <v>0.83223386683154699</v>
      </c>
      <c r="J4" s="38">
        <v>0.92600669689707304</v>
      </c>
      <c r="K4" s="38">
        <v>1.0783875457535499</v>
      </c>
      <c r="L4" s="38">
        <v>3194.3306398833602</v>
      </c>
      <c r="M4" s="38">
        <v>31.852411641119399</v>
      </c>
      <c r="N4" s="38">
        <v>1.44426903449137</v>
      </c>
      <c r="O4" s="38">
        <v>0.22919921634319501</v>
      </c>
      <c r="P4" s="38">
        <v>3.3280982099148901</v>
      </c>
      <c r="Q4" s="38">
        <v>1.45996761095323</v>
      </c>
      <c r="R4" s="38">
        <v>2.0094177871184198</v>
      </c>
      <c r="S4" s="38">
        <v>1.2605956898875699E-2</v>
      </c>
      <c r="T4" s="38">
        <v>0.62794305847450804</v>
      </c>
      <c r="U4" s="38">
        <v>0.20094177871184299</v>
      </c>
      <c r="V4" s="38">
        <v>8.7912028186431096E-3</v>
      </c>
      <c r="W4" s="38">
        <v>0.29513323748301901</v>
      </c>
      <c r="X4" s="38">
        <v>9.4191458771176095E-4</v>
      </c>
      <c r="Y4" s="38">
        <v>1.56985764618627E-2</v>
      </c>
      <c r="Z4" s="38">
        <v>9.4191458771176101E-2</v>
      </c>
      <c r="AA4" s="38">
        <v>9.4191458771176101E-2</v>
      </c>
      <c r="AB4" s="38">
        <v>1.7582405637286198E-2</v>
      </c>
      <c r="AC4" s="38">
        <v>2.5117722338980301E-2</v>
      </c>
      <c r="AD4" s="38">
        <v>0.25117722338980297</v>
      </c>
      <c r="AE4" s="38">
        <v>5.6514875262705603E-3</v>
      </c>
      <c r="AF4" s="38">
        <v>1.8838291754235199</v>
      </c>
      <c r="AG4" s="38">
        <v>36.499190273830699</v>
      </c>
      <c r="AH4" s="38">
        <v>2.6197784399556499</v>
      </c>
      <c r="AI4" s="38">
        <v>3</v>
      </c>
      <c r="AJ4" s="38">
        <v>4</v>
      </c>
      <c r="AK4" s="38">
        <v>3</v>
      </c>
      <c r="AL4" s="38">
        <v>5</v>
      </c>
      <c r="AM4" s="38">
        <v>7</v>
      </c>
      <c r="AN4" s="38">
        <v>4</v>
      </c>
      <c r="AO4" s="38">
        <v>6</v>
      </c>
      <c r="AP4" s="38">
        <v>9</v>
      </c>
      <c r="AQ4" s="38">
        <v>10</v>
      </c>
      <c r="AR4" s="38">
        <v>1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391</v>
      </c>
      <c r="D5" s="38">
        <v>1100.1590909090901</v>
      </c>
      <c r="E5" s="38">
        <v>7178.1</v>
      </c>
      <c r="F5" s="38">
        <v>2.8429387093636401E-2</v>
      </c>
      <c r="G5" s="38">
        <v>18.3583120204603</v>
      </c>
      <c r="H5" s="38">
        <v>0.56384951069045397</v>
      </c>
      <c r="I5" s="38">
        <v>0.45392254726172698</v>
      </c>
      <c r="J5" s="38">
        <v>0.47780323242038297</v>
      </c>
      <c r="K5" s="38">
        <v>0.55304634359487304</v>
      </c>
      <c r="L5" s="38">
        <v>2902.8678573570201</v>
      </c>
      <c r="M5" s="38">
        <v>5.6290186445399897</v>
      </c>
      <c r="N5" s="38">
        <v>2.4093905561856799</v>
      </c>
      <c r="O5" s="38">
        <v>0.199005709655455</v>
      </c>
      <c r="P5" s="38">
        <v>4.5487019349818102E-2</v>
      </c>
      <c r="Q5" s="38">
        <v>2.5586448384272702E-2</v>
      </c>
      <c r="R5" s="38">
        <v>2.5017860642400001E-2</v>
      </c>
      <c r="S5" s="38">
        <v>2.8429387093636301E-5</v>
      </c>
      <c r="T5" s="38">
        <v>2.8429387093636301E-3</v>
      </c>
      <c r="U5" s="38">
        <v>8.5288161280909196E-3</v>
      </c>
      <c r="V5" s="38">
        <v>3.9801141931090998E-3</v>
      </c>
      <c r="W5" s="38">
        <v>1.4214693546818201E-2</v>
      </c>
      <c r="X5" s="38">
        <v>8.5288161280909199E-4</v>
      </c>
      <c r="Y5" s="38">
        <v>1.4214693546818201E-2</v>
      </c>
      <c r="Z5" s="38">
        <v>8.5288161280909006E-2</v>
      </c>
      <c r="AA5" s="38">
        <v>8.5288161280909006E-2</v>
      </c>
      <c r="AB5" s="38">
        <v>1.5920456772436399E-2</v>
      </c>
      <c r="AC5" s="38">
        <v>2.2743509674909099E-2</v>
      </c>
      <c r="AD5" s="38">
        <v>0.22743509674909099</v>
      </c>
      <c r="AE5" s="38">
        <v>5.1172896768545504E-3</v>
      </c>
      <c r="AF5" s="38">
        <v>1.7057632256181801</v>
      </c>
      <c r="AG5" s="38">
        <v>0.63966120960681605</v>
      </c>
      <c r="AH5" s="38">
        <v>1.18607402954651</v>
      </c>
      <c r="AI5" s="38">
        <v>0</v>
      </c>
      <c r="AJ5" s="38">
        <v>0</v>
      </c>
      <c r="AK5" s="38">
        <v>0</v>
      </c>
      <c r="AL5" s="38">
        <v>1</v>
      </c>
      <c r="AM5" s="38">
        <v>0</v>
      </c>
      <c r="AN5" s="38">
        <v>0</v>
      </c>
      <c r="AO5" s="38">
        <v>26</v>
      </c>
      <c r="AP5" s="38">
        <v>83</v>
      </c>
      <c r="AQ5" s="38">
        <v>250</v>
      </c>
      <c r="AR5" s="38">
        <v>30</v>
      </c>
      <c r="AS5" s="38">
        <v>1</v>
      </c>
    </row>
    <row r="6" spans="1:45" x14ac:dyDescent="0.25">
      <c r="A6" s="38" t="s">
        <v>293</v>
      </c>
      <c r="B6" s="38" t="s">
        <v>225</v>
      </c>
      <c r="C6" s="38">
        <v>79</v>
      </c>
      <c r="D6" s="38">
        <v>1075.9523809523801</v>
      </c>
      <c r="E6" s="38">
        <v>2609.6999999999998</v>
      </c>
      <c r="F6" s="38">
        <v>1.0108486542857099E-2</v>
      </c>
      <c r="G6" s="38">
        <v>33.034177215189899</v>
      </c>
      <c r="H6" s="38">
        <v>0.20216973085714299</v>
      </c>
      <c r="I6" s="38">
        <v>0.16308358289142899</v>
      </c>
      <c r="J6" s="38">
        <v>0.17157471158742901</v>
      </c>
      <c r="K6" s="38">
        <v>0.19495901045657199</v>
      </c>
      <c r="L6" s="38">
        <v>1032.15734391806</v>
      </c>
      <c r="M6" s="38">
        <v>1.49605600834286</v>
      </c>
      <c r="N6" s="38">
        <v>0.79857043688571405</v>
      </c>
      <c r="O6" s="38">
        <v>7.0759405799999994E-2</v>
      </c>
      <c r="P6" s="38">
        <v>1.5162729814285699E-2</v>
      </c>
      <c r="Q6" s="38">
        <v>8.8954681577142793E-3</v>
      </c>
      <c r="R6" s="38">
        <v>9.1987227540000095E-3</v>
      </c>
      <c r="S6" s="38">
        <v>1.0108486542857101E-4</v>
      </c>
      <c r="T6" s="38">
        <v>1.01084865428571E-3</v>
      </c>
      <c r="U6" s="38">
        <v>3.0325459628571401E-3</v>
      </c>
      <c r="V6" s="38">
        <v>1.4151881159999999E-3</v>
      </c>
      <c r="W6" s="38">
        <v>4.8520735405714298E-3</v>
      </c>
      <c r="X6" s="38">
        <v>3.0325459628571398E-4</v>
      </c>
      <c r="Y6" s="38">
        <v>5.0542432714285697E-3</v>
      </c>
      <c r="Z6" s="38">
        <v>3.0325459628571399E-2</v>
      </c>
      <c r="AA6" s="38">
        <v>3.0325459628571399E-2</v>
      </c>
      <c r="AB6" s="38">
        <v>5.6607524639999997E-3</v>
      </c>
      <c r="AC6" s="38">
        <v>8.0867892342857198E-3</v>
      </c>
      <c r="AD6" s="38">
        <v>8.0867892342857198E-2</v>
      </c>
      <c r="AE6" s="38">
        <v>1.8195275777142901E-3</v>
      </c>
      <c r="AF6" s="38">
        <v>0.60650919257142899</v>
      </c>
      <c r="AG6" s="38">
        <v>0.22238670394285701</v>
      </c>
      <c r="AH6" s="38">
        <v>0.421726058568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2</v>
      </c>
      <c r="AP6" s="38">
        <v>13</v>
      </c>
      <c r="AQ6" s="38">
        <v>61</v>
      </c>
      <c r="AR6" s="38">
        <v>3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14</v>
      </c>
      <c r="D7" s="38">
        <v>1069.04589371981</v>
      </c>
      <c r="E7" s="38">
        <v>2572</v>
      </c>
      <c r="F7" s="38">
        <v>9.8985097391304303E-3</v>
      </c>
      <c r="G7" s="38">
        <v>183.71428571428601</v>
      </c>
      <c r="H7" s="38">
        <v>0.230965227246377</v>
      </c>
      <c r="I7" s="38">
        <v>0.183452380498551</v>
      </c>
      <c r="J7" s="38">
        <v>0.19559455244521701</v>
      </c>
      <c r="K7" s="38">
        <v>0.223508349909565</v>
      </c>
      <c r="L7" s="38">
        <v>1010.7170324431301</v>
      </c>
      <c r="M7" s="38">
        <v>0.74238823043478297</v>
      </c>
      <c r="N7" s="38">
        <v>0.69289568173913096</v>
      </c>
      <c r="O7" s="38">
        <v>6.9289568173913005E-2</v>
      </c>
      <c r="P7" s="38">
        <v>5.4441803565217399E-3</v>
      </c>
      <c r="Q7" s="38">
        <v>2.6725976295652199E-3</v>
      </c>
      <c r="R7" s="38">
        <v>3.9594038956521803E-3</v>
      </c>
      <c r="S7" s="38">
        <v>9.8985097391304401E-5</v>
      </c>
      <c r="T7" s="38">
        <v>9.8985097391304398E-4</v>
      </c>
      <c r="U7" s="38">
        <v>2.9695529217391302E-3</v>
      </c>
      <c r="V7" s="38">
        <v>1.38579136347826E-3</v>
      </c>
      <c r="W7" s="38">
        <v>4.7512846747826097E-3</v>
      </c>
      <c r="X7" s="38">
        <v>2.96955292173913E-4</v>
      </c>
      <c r="Y7" s="38">
        <v>4.9492548695652203E-3</v>
      </c>
      <c r="Z7" s="38">
        <v>2.9695529217391301E-2</v>
      </c>
      <c r="AA7" s="38">
        <v>2.9695529217391301E-2</v>
      </c>
      <c r="AB7" s="38">
        <v>5.54316545391304E-3</v>
      </c>
      <c r="AC7" s="38">
        <v>7.9188077913043501E-3</v>
      </c>
      <c r="AD7" s="38">
        <v>7.9188077913043498E-2</v>
      </c>
      <c r="AE7" s="38">
        <v>1.7817317530434799E-3</v>
      </c>
      <c r="AF7" s="38">
        <v>0.59391058434782595</v>
      </c>
      <c r="AG7" s="38">
        <v>6.6814940739130399E-2</v>
      </c>
      <c r="AH7" s="38">
        <v>0.41296582631652201</v>
      </c>
      <c r="AI7" s="38">
        <v>0</v>
      </c>
      <c r="AJ7" s="38">
        <v>0</v>
      </c>
      <c r="AK7" s="38">
        <v>0</v>
      </c>
      <c r="AL7" s="38">
        <v>0</v>
      </c>
      <c r="AM7" s="38">
        <v>2</v>
      </c>
      <c r="AN7" s="38">
        <v>0</v>
      </c>
      <c r="AO7" s="38">
        <v>0</v>
      </c>
      <c r="AP7" s="38">
        <v>6</v>
      </c>
      <c r="AQ7" s="38">
        <v>6</v>
      </c>
      <c r="AR7" s="38">
        <v>0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29</v>
      </c>
      <c r="D8" s="38">
        <v>1135</v>
      </c>
      <c r="E8" s="38">
        <v>495.9</v>
      </c>
      <c r="F8" s="38">
        <v>2.0262473999999998E-3</v>
      </c>
      <c r="G8" s="38">
        <v>17.100000000000001</v>
      </c>
      <c r="H8" s="38">
        <v>4.3226611200000001E-2</v>
      </c>
      <c r="I8" s="38">
        <v>3.6404911620000001E-2</v>
      </c>
      <c r="J8" s="38">
        <v>3.7688201640000002E-2</v>
      </c>
      <c r="K8" s="38">
        <v>4.0660031159999999E-2</v>
      </c>
      <c r="L8" s="38">
        <v>206.89606951920001</v>
      </c>
      <c r="M8" s="38">
        <v>0.60990046740000003</v>
      </c>
      <c r="N8" s="38">
        <v>0.19249350300000001</v>
      </c>
      <c r="O8" s="38">
        <v>1.41837318E-2</v>
      </c>
      <c r="P8" s="38">
        <v>3.6472453199999999E-3</v>
      </c>
      <c r="Q8" s="38">
        <v>1.21574844E-3</v>
      </c>
      <c r="R8" s="38">
        <v>2.8367463600000001E-3</v>
      </c>
      <c r="S8" s="38">
        <v>1.094173596E-4</v>
      </c>
      <c r="T8" s="38">
        <v>5.47086798E-2</v>
      </c>
      <c r="U8" s="38">
        <v>2.0262473999999998E-3</v>
      </c>
      <c r="V8" s="38">
        <v>5.6734927199999998E-4</v>
      </c>
      <c r="W8" s="38">
        <v>1.0131236999999999E-3</v>
      </c>
      <c r="X8" s="38">
        <v>6.0787422E-5</v>
      </c>
      <c r="Y8" s="38">
        <v>1.0131236999999999E-3</v>
      </c>
      <c r="Z8" s="38">
        <v>6.0787421999999999E-3</v>
      </c>
      <c r="AA8" s="38">
        <v>6.0787421999999999E-3</v>
      </c>
      <c r="AB8" s="38">
        <v>1.134698544E-3</v>
      </c>
      <c r="AC8" s="38">
        <v>1.6209979199999999E-3</v>
      </c>
      <c r="AD8" s="38">
        <v>1.6209979199999999E-2</v>
      </c>
      <c r="AE8" s="38">
        <v>3.6472453200000002E-4</v>
      </c>
      <c r="AF8" s="38">
        <v>0.121574844</v>
      </c>
      <c r="AG8" s="38">
        <v>3.0393711E-2</v>
      </c>
      <c r="AH8" s="38">
        <v>0.16907008305599999</v>
      </c>
      <c r="AI8" s="38">
        <v>1</v>
      </c>
      <c r="AJ8" s="38">
        <v>1</v>
      </c>
      <c r="AK8" s="38">
        <v>0</v>
      </c>
      <c r="AL8" s="38">
        <v>1</v>
      </c>
      <c r="AM8" s="38">
        <v>1</v>
      </c>
      <c r="AN8" s="38">
        <v>0</v>
      </c>
      <c r="AO8" s="38">
        <v>0</v>
      </c>
      <c r="AP8" s="38">
        <v>16</v>
      </c>
      <c r="AQ8" s="38">
        <v>5</v>
      </c>
      <c r="AR8" s="38">
        <v>1</v>
      </c>
      <c r="AS8" s="38">
        <v>3</v>
      </c>
    </row>
    <row r="9" spans="1:45" x14ac:dyDescent="0.25">
      <c r="A9" s="38" t="s">
        <v>293</v>
      </c>
      <c r="B9" s="38" t="s">
        <v>228</v>
      </c>
      <c r="C9" s="38">
        <v>27</v>
      </c>
      <c r="D9" s="38">
        <v>1037</v>
      </c>
      <c r="E9" s="38">
        <v>1201.5</v>
      </c>
      <c r="F9" s="38">
        <v>4.4854398000000002E-3</v>
      </c>
      <c r="G9" s="38">
        <v>44.5</v>
      </c>
      <c r="H9" s="38">
        <v>8.9708795999999993E-2</v>
      </c>
      <c r="I9" s="38">
        <v>7.5594612096000005E-2</v>
      </c>
      <c r="J9" s="38">
        <v>7.8614808228000002E-2</v>
      </c>
      <c r="K9" s="38">
        <v>8.3668403735999999E-2</v>
      </c>
      <c r="L9" s="38">
        <v>457.99928709839998</v>
      </c>
      <c r="M9" s="38">
        <v>0.73112668739999997</v>
      </c>
      <c r="N9" s="38">
        <v>0.3992041422</v>
      </c>
      <c r="O9" s="38">
        <v>1.9735935119999999E-2</v>
      </c>
      <c r="P9" s="38">
        <v>2.960390268E-3</v>
      </c>
      <c r="Q9" s="38">
        <v>8.9708796000000004E-4</v>
      </c>
      <c r="R9" s="38">
        <v>2.2427199000000001E-3</v>
      </c>
      <c r="S9" s="38">
        <v>4.4854398000000003E-5</v>
      </c>
      <c r="T9" s="38">
        <v>0.1973593512</v>
      </c>
      <c r="U9" s="38">
        <v>4.4854398000000002E-3</v>
      </c>
      <c r="V9" s="38">
        <v>1.255923144E-3</v>
      </c>
      <c r="W9" s="38">
        <v>5.3825277600000002E-3</v>
      </c>
      <c r="X9" s="38">
        <v>1.3456319399999999E-4</v>
      </c>
      <c r="Y9" s="38">
        <v>2.2427199000000001E-3</v>
      </c>
      <c r="Z9" s="38">
        <v>1.34563194E-2</v>
      </c>
      <c r="AA9" s="38">
        <v>1.34563194E-2</v>
      </c>
      <c r="AB9" s="38">
        <v>2.511846288E-3</v>
      </c>
      <c r="AC9" s="38">
        <v>3.5883518400000002E-3</v>
      </c>
      <c r="AD9" s="38">
        <v>3.5883518400000002E-2</v>
      </c>
      <c r="AE9" s="38">
        <v>8.0737916399999999E-4</v>
      </c>
      <c r="AF9" s="38">
        <v>0.26912638799999999</v>
      </c>
      <c r="AG9" s="38">
        <v>2.2427198999999998E-2</v>
      </c>
      <c r="AH9" s="38">
        <v>0.37426509691199999</v>
      </c>
      <c r="AI9" s="38">
        <v>0</v>
      </c>
      <c r="AJ9" s="38">
        <v>0</v>
      </c>
      <c r="AK9" s="38">
        <v>0</v>
      </c>
      <c r="AL9" s="38">
        <v>0</v>
      </c>
      <c r="AM9" s="38">
        <v>1</v>
      </c>
      <c r="AN9" s="38">
        <v>2</v>
      </c>
      <c r="AO9" s="38">
        <v>2</v>
      </c>
      <c r="AP9" s="38">
        <v>8</v>
      </c>
      <c r="AQ9" s="38">
        <v>10</v>
      </c>
      <c r="AR9" s="38">
        <v>4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42</v>
      </c>
      <c r="D10" s="38">
        <v>1139.5</v>
      </c>
      <c r="E10" s="38">
        <v>8426.5</v>
      </c>
      <c r="F10" s="38">
        <v>3.4567188300000003E-2</v>
      </c>
      <c r="G10" s="38">
        <v>200.63095238095201</v>
      </c>
      <c r="H10" s="38">
        <v>0.85265731140000001</v>
      </c>
      <c r="I10" s="38">
        <v>0.71392766235600003</v>
      </c>
      <c r="J10" s="38">
        <v>0.740659621308</v>
      </c>
      <c r="K10" s="38">
        <v>0.79919339349600005</v>
      </c>
      <c r="L10" s="38">
        <v>3529.5864629364</v>
      </c>
      <c r="M10" s="38">
        <v>3.3530172651000001</v>
      </c>
      <c r="N10" s="38">
        <v>3.5777039890500002</v>
      </c>
      <c r="O10" s="38">
        <v>0.10024484607</v>
      </c>
      <c r="P10" s="38">
        <v>2.3505688043999998E-2</v>
      </c>
      <c r="Q10" s="38">
        <v>6.9134376599999997E-3</v>
      </c>
      <c r="R10" s="38">
        <v>1.7283594150000001E-2</v>
      </c>
      <c r="S10" s="38">
        <v>2.1777328629000001E-3</v>
      </c>
      <c r="T10" s="38">
        <v>6.0146907642</v>
      </c>
      <c r="U10" s="38">
        <v>3.4567188300000003E-2</v>
      </c>
      <c r="V10" s="38">
        <v>0.38023907130000001</v>
      </c>
      <c r="W10" s="38">
        <v>1.7283594150000001E-2</v>
      </c>
      <c r="X10" s="38">
        <v>1.0370156490000001E-3</v>
      </c>
      <c r="Y10" s="38">
        <v>1.7283594150000001E-2</v>
      </c>
      <c r="Z10" s="38">
        <v>0</v>
      </c>
      <c r="AA10" s="38">
        <v>0.1037015649</v>
      </c>
      <c r="AB10" s="38">
        <v>1.9357625448000002E-2</v>
      </c>
      <c r="AC10" s="38">
        <v>2.7653750639999999E-2</v>
      </c>
      <c r="AD10" s="38">
        <v>0.27653750640000002</v>
      </c>
      <c r="AE10" s="38">
        <v>6.2220938939999996E-3</v>
      </c>
      <c r="AF10" s="38">
        <v>2.074031298</v>
      </c>
      <c r="AG10" s="38">
        <v>0.17283594150000001</v>
      </c>
      <c r="AH10" s="38">
        <v>113.3112432474</v>
      </c>
      <c r="AI10" s="38">
        <v>0</v>
      </c>
      <c r="AJ10" s="38">
        <v>0</v>
      </c>
      <c r="AK10" s="38">
        <v>0</v>
      </c>
      <c r="AL10" s="38">
        <v>1</v>
      </c>
      <c r="AM10" s="38">
        <v>6</v>
      </c>
      <c r="AN10" s="38">
        <v>2</v>
      </c>
      <c r="AO10" s="38">
        <v>3</v>
      </c>
      <c r="AP10" s="38">
        <v>10</v>
      </c>
      <c r="AQ10" s="38">
        <v>20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12</v>
      </c>
      <c r="D11" s="38">
        <v>2242.5</v>
      </c>
      <c r="E11" s="38">
        <v>2807</v>
      </c>
      <c r="F11" s="38">
        <v>2.2660910999999999E-2</v>
      </c>
      <c r="G11" s="38">
        <v>233.916666666667</v>
      </c>
      <c r="H11" s="38">
        <v>2.1981083670000001</v>
      </c>
      <c r="I11" s="38">
        <v>1.58732127918</v>
      </c>
      <c r="J11" s="38">
        <v>1.7838669139200001</v>
      </c>
      <c r="K11" s="38">
        <v>2.0586682279800002</v>
      </c>
      <c r="L11" s="38">
        <v>2297.1592089810001</v>
      </c>
      <c r="M11" s="38">
        <v>56.221720191000003</v>
      </c>
      <c r="N11" s="38">
        <v>1.631585592</v>
      </c>
      <c r="O11" s="38">
        <v>0.26513265870000002</v>
      </c>
      <c r="P11" s="38">
        <v>1.019740995</v>
      </c>
      <c r="Q11" s="38">
        <v>0.40789639799999999</v>
      </c>
      <c r="R11" s="38">
        <v>0.70248824099999996</v>
      </c>
      <c r="S11" s="38">
        <v>3.6257457600000001E-3</v>
      </c>
      <c r="T11" s="38">
        <v>1.2236891940000001</v>
      </c>
      <c r="U11" s="38">
        <v>2.2660910999999999E-2</v>
      </c>
      <c r="V11" s="38">
        <v>3.1725275400000001E-3</v>
      </c>
      <c r="W11" s="38">
        <v>2.7193093200000001E-2</v>
      </c>
      <c r="X11" s="38">
        <v>3.1725275400000001E-3</v>
      </c>
      <c r="Y11" s="38">
        <v>1.1330455499999999E-2</v>
      </c>
      <c r="Z11" s="38">
        <v>6.7982733000000004E-2</v>
      </c>
      <c r="AA11" s="38">
        <v>6.7982733000000004E-2</v>
      </c>
      <c r="AB11" s="38">
        <v>1.269011016E-2</v>
      </c>
      <c r="AC11" s="38">
        <v>1.81287288E-2</v>
      </c>
      <c r="AD11" s="38">
        <v>0.18128728799999999</v>
      </c>
      <c r="AE11" s="38">
        <v>4.0789639800000001E-3</v>
      </c>
      <c r="AF11" s="38">
        <v>1.3596546599999999</v>
      </c>
      <c r="AG11" s="38">
        <v>10.197409950000001</v>
      </c>
      <c r="AH11" s="38">
        <v>0.94541320691999997</v>
      </c>
      <c r="AI11" s="38">
        <v>1</v>
      </c>
      <c r="AJ11" s="38">
        <v>0</v>
      </c>
      <c r="AK11" s="38">
        <v>0</v>
      </c>
      <c r="AL11" s="38">
        <v>0</v>
      </c>
      <c r="AM11" s="38">
        <v>4</v>
      </c>
      <c r="AN11" s="38">
        <v>2</v>
      </c>
      <c r="AO11" s="38">
        <v>1</v>
      </c>
      <c r="AP11" s="38">
        <v>3</v>
      </c>
      <c r="AQ11" s="38">
        <v>1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x14ac:dyDescent="0.25">
      <c r="A13" s="38" t="s">
        <v>293</v>
      </c>
      <c r="B13" s="38" t="s">
        <v>232</v>
      </c>
      <c r="C13" s="38">
        <v>11</v>
      </c>
      <c r="D13" s="38">
        <v>2211.5476190476202</v>
      </c>
      <c r="E13" s="38">
        <v>1268</v>
      </c>
      <c r="F13" s="38">
        <v>1.00952725714286E-2</v>
      </c>
      <c r="G13" s="38">
        <v>115.272727272727</v>
      </c>
      <c r="H13" s="38">
        <v>0.69320871657142902</v>
      </c>
      <c r="I13" s="38">
        <v>0.49029373788571401</v>
      </c>
      <c r="J13" s="38">
        <v>0.55120188240000001</v>
      </c>
      <c r="K13" s="38">
        <v>0.64172282645714296</v>
      </c>
      <c r="L13" s="38">
        <v>1023.36787583829</v>
      </c>
      <c r="M13" s="38">
        <v>8.2478376908571391</v>
      </c>
      <c r="N13" s="38">
        <v>1.1407658005714301</v>
      </c>
      <c r="O13" s="38">
        <v>9.9943198457142904E-2</v>
      </c>
      <c r="P13" s="38">
        <v>0.272572359428572</v>
      </c>
      <c r="Q13" s="38">
        <v>0.111047998285714</v>
      </c>
      <c r="R13" s="38">
        <v>0.19181017885714299</v>
      </c>
      <c r="S13" s="38">
        <v>2.9276290457142902E-3</v>
      </c>
      <c r="T13" s="38">
        <v>0.545144718857143</v>
      </c>
      <c r="U13" s="38">
        <v>2.0190545142857101E-3</v>
      </c>
      <c r="V13" s="38">
        <v>1.00952725714286E-3</v>
      </c>
      <c r="W13" s="38">
        <v>0.12114327085714301</v>
      </c>
      <c r="X13" s="38">
        <v>1.4133381600000001E-3</v>
      </c>
      <c r="Y13" s="38">
        <v>5.0476362857142902E-3</v>
      </c>
      <c r="Z13" s="38">
        <v>0.49466835599999998</v>
      </c>
      <c r="AA13" s="38">
        <v>0</v>
      </c>
      <c r="AB13" s="38">
        <v>5.6533526400000004E-3</v>
      </c>
      <c r="AC13" s="38">
        <v>0</v>
      </c>
      <c r="AD13" s="38">
        <v>0</v>
      </c>
      <c r="AE13" s="38">
        <v>0</v>
      </c>
      <c r="AF13" s="38">
        <v>5.9158297268571403</v>
      </c>
      <c r="AG13" s="38">
        <v>2.7761999571428602</v>
      </c>
      <c r="AH13" s="38">
        <v>0.30083912262857099</v>
      </c>
      <c r="AI13" s="38">
        <v>0</v>
      </c>
      <c r="AJ13" s="38">
        <v>0</v>
      </c>
      <c r="AK13" s="38">
        <v>0</v>
      </c>
      <c r="AL13" s="38">
        <v>0</v>
      </c>
      <c r="AM13" s="38">
        <v>3</v>
      </c>
      <c r="AN13" s="38">
        <v>1</v>
      </c>
      <c r="AO13" s="38">
        <v>2</v>
      </c>
      <c r="AP13" s="38">
        <v>5</v>
      </c>
      <c r="AQ13" s="38">
        <v>0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6509</v>
      </c>
      <c r="D14" s="38">
        <v>714.76543209876502</v>
      </c>
      <c r="E14" s="38">
        <v>38795.5</v>
      </c>
      <c r="F14" s="38">
        <v>9.9826856355556007E-2</v>
      </c>
      <c r="G14" s="38">
        <v>5.9602857581809801</v>
      </c>
      <c r="H14" s="38">
        <v>8.1525266023703296</v>
      </c>
      <c r="I14" s="38">
        <v>7.4950003751744996</v>
      </c>
      <c r="J14" s="38">
        <v>7.8237634887726601</v>
      </c>
      <c r="K14" s="38">
        <v>8.0620169192743898</v>
      </c>
      <c r="L14" s="38">
        <v>10193.1206487532</v>
      </c>
      <c r="M14" s="38">
        <v>286.702731453159</v>
      </c>
      <c r="N14" s="38">
        <v>5.2908233868444601</v>
      </c>
      <c r="O14" s="38">
        <v>0.43923816796443199</v>
      </c>
      <c r="P14" s="38">
        <v>39.431608260444897</v>
      </c>
      <c r="Q14" s="38">
        <v>22.5608695363563</v>
      </c>
      <c r="R14" s="38">
        <v>27.252731785065599</v>
      </c>
      <c r="S14" s="38">
        <v>1.4974028453333E-2</v>
      </c>
      <c r="T14" s="38">
        <v>98.828587791990799</v>
      </c>
      <c r="U14" s="38">
        <v>9.9826856355556007E-2</v>
      </c>
      <c r="V14" s="38">
        <v>0.26953251216000301</v>
      </c>
      <c r="W14" s="38">
        <v>3.5937668287998298E-2</v>
      </c>
      <c r="X14" s="38">
        <v>3.2942862597335702E-3</v>
      </c>
      <c r="Y14" s="38">
        <v>0.189671027075548</v>
      </c>
      <c r="Z14" s="38">
        <v>2.39584455253339</v>
      </c>
      <c r="AA14" s="38">
        <v>0.38932473978666199</v>
      </c>
      <c r="AB14" s="38">
        <v>5.5903039559109399E-2</v>
      </c>
      <c r="AC14" s="38">
        <v>0.179688341440008</v>
      </c>
      <c r="AD14" s="38">
        <v>1.99653712711118</v>
      </c>
      <c r="AE14" s="38">
        <v>1.7968834143999201E-2</v>
      </c>
      <c r="AF14" s="38">
        <v>7.5868410830222901</v>
      </c>
      <c r="AG14" s="38">
        <v>564.02173840886803</v>
      </c>
      <c r="AH14" s="38">
        <v>80.320688623681605</v>
      </c>
      <c r="AI14" s="38">
        <v>686</v>
      </c>
      <c r="AJ14" s="38">
        <v>1013</v>
      </c>
      <c r="AK14" s="38">
        <v>297</v>
      </c>
      <c r="AL14" s="38">
        <v>456</v>
      </c>
      <c r="AM14" s="38">
        <v>214</v>
      </c>
      <c r="AN14" s="38">
        <v>361</v>
      </c>
      <c r="AO14" s="38">
        <v>599</v>
      </c>
      <c r="AP14" s="38">
        <v>1296</v>
      </c>
      <c r="AQ14" s="38">
        <v>1338</v>
      </c>
      <c r="AR14" s="38">
        <v>249</v>
      </c>
      <c r="AS14" s="38">
        <v>0</v>
      </c>
    </row>
    <row r="15" spans="1:45" x14ac:dyDescent="0.25">
      <c r="A15" s="38" t="s">
        <v>293</v>
      </c>
      <c r="B15" s="38" t="s">
        <v>234</v>
      </c>
      <c r="C15" s="38">
        <v>6046</v>
      </c>
      <c r="D15" s="38">
        <v>802.59090909090901</v>
      </c>
      <c r="E15" s="38">
        <v>42510.93</v>
      </c>
      <c r="F15" s="38">
        <v>0.122827989437994</v>
      </c>
      <c r="G15" s="38">
        <v>7.0312487595104303</v>
      </c>
      <c r="H15" s="38">
        <v>14.8212440588525</v>
      </c>
      <c r="I15" s="38">
        <v>13.645370773298501</v>
      </c>
      <c r="J15" s="38">
        <v>14.2333074160763</v>
      </c>
      <c r="K15" s="38">
        <v>14.684495563943999</v>
      </c>
      <c r="L15" s="38">
        <v>12541.720345534801</v>
      </c>
      <c r="M15" s="38">
        <v>267.76501697485202</v>
      </c>
      <c r="N15" s="38">
        <v>7.4925073557179296</v>
      </c>
      <c r="O15" s="38">
        <v>1.22827989437996</v>
      </c>
      <c r="P15" s="38">
        <v>41.393032440606198</v>
      </c>
      <c r="Q15" s="38">
        <v>15.353498679750899</v>
      </c>
      <c r="R15" s="38">
        <v>33.163557148261802</v>
      </c>
      <c r="S15" s="38">
        <v>9.4577551867265402E-4</v>
      </c>
      <c r="T15" s="38">
        <v>110.29953451532199</v>
      </c>
      <c r="U15" s="38">
        <v>0.66327114296523004</v>
      </c>
      <c r="V15" s="38">
        <v>0.221090380988401</v>
      </c>
      <c r="W15" s="38">
        <v>4.2989796303300999E-2</v>
      </c>
      <c r="X15" s="38">
        <v>2.3337317993219801E-2</v>
      </c>
      <c r="Y15" s="38">
        <v>0.108088630705443</v>
      </c>
      <c r="Z15" s="38">
        <v>2.8250437570737998E-2</v>
      </c>
      <c r="AA15" s="38">
        <v>0.36848396831399299</v>
      </c>
      <c r="AB15" s="38">
        <v>6.8783674085280994E-2</v>
      </c>
      <c r="AC15" s="38">
        <v>0.13511078838180399</v>
      </c>
      <c r="AD15" s="38">
        <v>0.27022157676360797</v>
      </c>
      <c r="AE15" s="38">
        <v>3.8076676725780499E-3</v>
      </c>
      <c r="AF15" s="38">
        <v>5.0359475669581304</v>
      </c>
      <c r="AG15" s="38">
        <v>383.83746699375303</v>
      </c>
      <c r="AH15" s="38">
        <v>65.884933534543293</v>
      </c>
      <c r="AI15" s="38">
        <v>408</v>
      </c>
      <c r="AJ15" s="38">
        <v>1174</v>
      </c>
      <c r="AK15" s="38">
        <v>252</v>
      </c>
      <c r="AL15" s="38">
        <v>444</v>
      </c>
      <c r="AM15" s="38">
        <v>205</v>
      </c>
      <c r="AN15" s="38">
        <v>687</v>
      </c>
      <c r="AO15" s="38">
        <v>872</v>
      </c>
      <c r="AP15" s="38">
        <v>1080</v>
      </c>
      <c r="AQ15" s="38">
        <v>791</v>
      </c>
      <c r="AR15" s="38">
        <v>133</v>
      </c>
      <c r="AS15" s="38">
        <v>0</v>
      </c>
    </row>
    <row r="16" spans="1:45" x14ac:dyDescent="0.25">
      <c r="A16" s="38" t="s">
        <v>293</v>
      </c>
      <c r="B16" s="38" t="s">
        <v>235</v>
      </c>
      <c r="C16" s="38">
        <v>8387</v>
      </c>
      <c r="D16" s="38">
        <v>646.30198019802003</v>
      </c>
      <c r="E16" s="38">
        <v>56043.849999999897</v>
      </c>
      <c r="F16" s="38">
        <v>0.130396504438508</v>
      </c>
      <c r="G16" s="38">
        <v>6.6822284487897896</v>
      </c>
      <c r="H16" s="38">
        <v>9.7362723314091308</v>
      </c>
      <c r="I16" s="38">
        <v>8.9365071041861803</v>
      </c>
      <c r="J16" s="38">
        <v>9.3363897177976707</v>
      </c>
      <c r="K16" s="38">
        <v>9.6363016780061006</v>
      </c>
      <c r="L16" s="38">
        <v>13314.5262752076</v>
      </c>
      <c r="M16" s="38">
        <v>410.35779946797999</v>
      </c>
      <c r="N16" s="38">
        <v>6.5850234741451104</v>
      </c>
      <c r="O16" s="38">
        <v>1.17356853994665</v>
      </c>
      <c r="P16" s="38">
        <v>37.4237967738542</v>
      </c>
      <c r="Q16" s="38">
        <v>17.7339246036403</v>
      </c>
      <c r="R16" s="38">
        <v>6.6502217263646903</v>
      </c>
      <c r="S16" s="38">
        <v>1.43436154882359E-2</v>
      </c>
      <c r="T16" s="38">
        <v>71.8484739456227</v>
      </c>
      <c r="U16" s="38">
        <v>0.130396504438508</v>
      </c>
      <c r="V16" s="38">
        <v>0.24775335843319099</v>
      </c>
      <c r="W16" s="38">
        <v>7.8237902663116504E-3</v>
      </c>
      <c r="X16" s="38">
        <v>4.3030846464709501E-3</v>
      </c>
      <c r="Y16" s="38">
        <v>0.24775335843319099</v>
      </c>
      <c r="Z16" s="38">
        <v>3.12951610652435</v>
      </c>
      <c r="AA16" s="38">
        <v>0.50854636731021696</v>
      </c>
      <c r="AB16" s="38">
        <v>7.3022042485573493E-2</v>
      </c>
      <c r="AC16" s="38">
        <v>0.234713707989333</v>
      </c>
      <c r="AD16" s="38">
        <v>2.6079300887703298</v>
      </c>
      <c r="AE16" s="38">
        <v>2.3471370798933799E-2</v>
      </c>
      <c r="AF16" s="38">
        <v>9.9101343373273796</v>
      </c>
      <c r="AG16" s="38">
        <v>443.34811509094101</v>
      </c>
      <c r="AH16" s="38">
        <v>73.830500813087696</v>
      </c>
      <c r="AI16" s="38">
        <v>344</v>
      </c>
      <c r="AJ16" s="38">
        <v>408</v>
      </c>
      <c r="AK16" s="38">
        <v>38</v>
      </c>
      <c r="AL16" s="38">
        <v>84</v>
      </c>
      <c r="AM16" s="38">
        <v>178</v>
      </c>
      <c r="AN16" s="38">
        <v>588</v>
      </c>
      <c r="AO16" s="38">
        <v>1174</v>
      </c>
      <c r="AP16" s="38">
        <v>2601</v>
      </c>
      <c r="AQ16" s="38">
        <v>2658</v>
      </c>
      <c r="AR16" s="38">
        <v>313</v>
      </c>
      <c r="AS16" s="38">
        <v>1</v>
      </c>
    </row>
    <row r="17" spans="1:45" x14ac:dyDescent="0.25">
      <c r="A17" s="38" t="s">
        <v>293</v>
      </c>
      <c r="B17" s="38" t="s">
        <v>236</v>
      </c>
      <c r="C17" s="38">
        <v>98</v>
      </c>
      <c r="D17" s="38">
        <v>783.53451676528596</v>
      </c>
      <c r="E17" s="38">
        <v>774.3</v>
      </c>
      <c r="F17" s="38">
        <v>2.1840867947928999E-3</v>
      </c>
      <c r="G17" s="38">
        <v>7.9010204081632702</v>
      </c>
      <c r="H17" s="38">
        <v>6.6250632775384594E-2</v>
      </c>
      <c r="I17" s="38">
        <v>6.1416520669576299E-2</v>
      </c>
      <c r="J17" s="38">
        <v>6.3833576722480495E-2</v>
      </c>
      <c r="K17" s="38">
        <v>6.5828375995058003E-2</v>
      </c>
      <c r="L17" s="38">
        <v>223.01273444271399</v>
      </c>
      <c r="M17" s="38">
        <v>0.54165352510863896</v>
      </c>
      <c r="N17" s="38">
        <v>0.26755063236213</v>
      </c>
      <c r="O17" s="38">
        <v>1.5288607563550299E-2</v>
      </c>
      <c r="P17" s="38">
        <v>2.1840867947928999E-2</v>
      </c>
      <c r="Q17" s="38">
        <v>3.2761301921893499E-3</v>
      </c>
      <c r="R17" s="38">
        <v>5.4602169869822498E-3</v>
      </c>
      <c r="S17" s="38">
        <v>2.1840867947929001E-5</v>
      </c>
      <c r="T17" s="38">
        <v>2.1840867947929001E-4</v>
      </c>
      <c r="U17" s="38">
        <v>2.4024954742721898E-3</v>
      </c>
      <c r="V17" s="38">
        <v>3.0577215127100597E-4</v>
      </c>
      <c r="W17" s="38">
        <v>4.5865822690650903E-5</v>
      </c>
      <c r="X17" s="38">
        <v>6.5522603843786998E-5</v>
      </c>
      <c r="Y17" s="38">
        <v>1.09204339739645E-3</v>
      </c>
      <c r="Z17" s="38">
        <v>6.5522603843786997E-3</v>
      </c>
      <c r="AA17" s="38">
        <v>6.5522603843786997E-3</v>
      </c>
      <c r="AB17" s="38">
        <v>1.22308860508402E-3</v>
      </c>
      <c r="AC17" s="38">
        <v>1.7472694358343201E-3</v>
      </c>
      <c r="AD17" s="38">
        <v>1.7472694358343199E-2</v>
      </c>
      <c r="AE17" s="38">
        <v>3.9313562306272199E-4</v>
      </c>
      <c r="AF17" s="38">
        <v>0.13104520768757399</v>
      </c>
      <c r="AG17" s="38">
        <v>8.1903254804733705E-2</v>
      </c>
      <c r="AH17" s="38">
        <v>9.1120101078759799E-2</v>
      </c>
      <c r="AI17" s="38">
        <v>2</v>
      </c>
      <c r="AJ17" s="38">
        <v>4</v>
      </c>
      <c r="AK17" s="38">
        <v>0</v>
      </c>
      <c r="AL17" s="38">
        <v>1</v>
      </c>
      <c r="AM17" s="38">
        <v>2</v>
      </c>
      <c r="AN17" s="38">
        <v>2</v>
      </c>
      <c r="AO17" s="38">
        <v>5</v>
      </c>
      <c r="AP17" s="38">
        <v>31</v>
      </c>
      <c r="AQ17" s="38">
        <v>44</v>
      </c>
      <c r="AR17" s="38">
        <v>7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1162</v>
      </c>
      <c r="D18" s="38">
        <v>384.62732919254699</v>
      </c>
      <c r="E18" s="38">
        <v>8581.7999999999993</v>
      </c>
      <c r="F18" s="38">
        <v>1.1882861329192401E-2</v>
      </c>
      <c r="G18" s="38">
        <v>7.3853700516351104</v>
      </c>
      <c r="H18" s="38">
        <v>1.84976541357764</v>
      </c>
      <c r="I18" s="38">
        <v>1.6994076082256</v>
      </c>
      <c r="J18" s="38">
        <v>1.7726060340134</v>
      </c>
      <c r="K18" s="38">
        <v>1.82948533024249</v>
      </c>
      <c r="L18" s="38">
        <v>1213.3352046011901</v>
      </c>
      <c r="M18" s="38">
        <v>23.2072281759128</v>
      </c>
      <c r="N18" s="38">
        <v>0.79615170905589405</v>
      </c>
      <c r="O18" s="38">
        <v>8.3180029304348202E-2</v>
      </c>
      <c r="P18" s="38">
        <v>2.41222084982609</v>
      </c>
      <c r="Q18" s="38">
        <v>1.6160691407701799</v>
      </c>
      <c r="R18" s="38">
        <v>2.1270321779254702</v>
      </c>
      <c r="S18" s="38">
        <v>4.39665869180121E-4</v>
      </c>
      <c r="T18" s="38">
        <v>0.52284589848447405</v>
      </c>
      <c r="U18" s="38">
        <v>1.1882861329192401E-2</v>
      </c>
      <c r="V18" s="38">
        <v>2.2577436525465601E-2</v>
      </c>
      <c r="W18" s="38">
        <v>7.1297167975155201E-3</v>
      </c>
      <c r="X18" s="38">
        <v>3.9213442386335298E-4</v>
      </c>
      <c r="Y18" s="38">
        <v>2.2577436525465601E-2</v>
      </c>
      <c r="Z18" s="38">
        <v>0.28518867190062303</v>
      </c>
      <c r="AA18" s="38">
        <v>4.6343159183850603E-2</v>
      </c>
      <c r="AB18" s="38">
        <v>6.6544023443478604E-3</v>
      </c>
      <c r="AC18" s="38">
        <v>2.1389150392546699E-2</v>
      </c>
      <c r="AD18" s="38">
        <v>0.23765722658385199</v>
      </c>
      <c r="AE18" s="38">
        <v>2.1389150392546498E-3</v>
      </c>
      <c r="AF18" s="38">
        <v>0.90309746101863098</v>
      </c>
      <c r="AG18" s="38">
        <v>40.401728519254398</v>
      </c>
      <c r="AH18" s="38">
        <v>6.7280760845888201</v>
      </c>
      <c r="AI18" s="38">
        <v>173</v>
      </c>
      <c r="AJ18" s="38">
        <v>98</v>
      </c>
      <c r="AK18" s="38">
        <v>58</v>
      </c>
      <c r="AL18" s="38">
        <v>92</v>
      </c>
      <c r="AM18" s="38">
        <v>75</v>
      </c>
      <c r="AN18" s="38">
        <v>160</v>
      </c>
      <c r="AO18" s="38">
        <v>182</v>
      </c>
      <c r="AP18" s="38">
        <v>209</v>
      </c>
      <c r="AQ18" s="38">
        <v>101</v>
      </c>
      <c r="AR18" s="38">
        <v>12</v>
      </c>
      <c r="AS18" s="38">
        <v>2</v>
      </c>
    </row>
    <row r="19" spans="1:45" x14ac:dyDescent="0.25">
      <c r="A19" s="38" t="s">
        <v>293</v>
      </c>
      <c r="B19" s="38" t="s">
        <v>238</v>
      </c>
      <c r="C19" s="38">
        <v>196</v>
      </c>
      <c r="D19" s="38">
        <v>116.5</v>
      </c>
      <c r="E19" s="38">
        <v>1274.3800000000001</v>
      </c>
      <c r="F19" s="38">
        <v>5.3447497200000095E-4</v>
      </c>
      <c r="G19" s="38">
        <v>6.5019387755102001</v>
      </c>
      <c r="H19" s="38">
        <v>3.2602973292000001E-2</v>
      </c>
      <c r="I19" s="38">
        <v>3.0080251424160001E-2</v>
      </c>
      <c r="J19" s="38">
        <v>3.1341612358080001E-2</v>
      </c>
      <c r="K19" s="38">
        <v>3.22430934775201E-2</v>
      </c>
      <c r="L19" s="38">
        <v>54.574170440975998</v>
      </c>
      <c r="M19" s="38">
        <v>2.6456511113999999</v>
      </c>
      <c r="N19" s="38">
        <v>4.6766560050000003E-2</v>
      </c>
      <c r="O19" s="38">
        <v>6.9481746360000195E-4</v>
      </c>
      <c r="P19" s="38">
        <v>5.5585397087999998E-2</v>
      </c>
      <c r="Q19" s="38">
        <v>2.405137374E-2</v>
      </c>
      <c r="R19" s="38">
        <v>3.7947723012000098E-2</v>
      </c>
      <c r="S19" s="38">
        <v>2.2447948824000001E-5</v>
      </c>
      <c r="T19" s="38">
        <v>3.0465073403999999E-2</v>
      </c>
      <c r="U19" s="38">
        <v>5.3447497200000095E-4</v>
      </c>
      <c r="V19" s="38">
        <v>1.2292924356E-3</v>
      </c>
      <c r="W19" s="38">
        <v>1.9775573963999998E-5</v>
      </c>
      <c r="X19" s="38">
        <v>1.7637674075999998E-5</v>
      </c>
      <c r="Y19" s="38">
        <v>1.0155024467999999E-3</v>
      </c>
      <c r="Z19" s="38">
        <v>1.2827399328E-2</v>
      </c>
      <c r="AA19" s="38">
        <v>2.0844523908000001E-3</v>
      </c>
      <c r="AB19" s="38">
        <v>2.9930598432E-4</v>
      </c>
      <c r="AC19" s="38">
        <v>9.6205494960000003E-4</v>
      </c>
      <c r="AD19" s="38">
        <v>1.068949944E-2</v>
      </c>
      <c r="AE19" s="38">
        <v>9.6205494959999803E-5</v>
      </c>
      <c r="AF19" s="38">
        <v>4.0620097871999897E-2</v>
      </c>
      <c r="AG19" s="38">
        <v>0.60128434349999904</v>
      </c>
      <c r="AH19" s="38">
        <v>0.36632914580879999</v>
      </c>
      <c r="AI19" s="38">
        <v>7</v>
      </c>
      <c r="AJ19" s="38">
        <v>41</v>
      </c>
      <c r="AK19" s="38">
        <v>26</v>
      </c>
      <c r="AL19" s="38">
        <v>50</v>
      </c>
      <c r="AM19" s="38">
        <v>9</v>
      </c>
      <c r="AN19" s="38">
        <v>17</v>
      </c>
      <c r="AO19" s="38">
        <v>9</v>
      </c>
      <c r="AP19" s="38">
        <v>15</v>
      </c>
      <c r="AQ19" s="38">
        <v>19</v>
      </c>
      <c r="AR19" s="38">
        <v>3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2258</v>
      </c>
      <c r="D20" s="38">
        <v>157.488372093023</v>
      </c>
      <c r="E20" s="38">
        <v>12330.609999999901</v>
      </c>
      <c r="F20" s="38">
        <v>6.9909397049302303E-3</v>
      </c>
      <c r="G20" s="38">
        <v>5.4608547387067796</v>
      </c>
      <c r="H20" s="38">
        <v>0.42877763523572998</v>
      </c>
      <c r="I20" s="38">
        <v>0.39466184947565902</v>
      </c>
      <c r="J20" s="38">
        <v>0.41171974235569297</v>
      </c>
      <c r="K20" s="38">
        <v>0.42393058370696501</v>
      </c>
      <c r="L20" s="38">
        <v>713.83087139101497</v>
      </c>
      <c r="M20" s="38">
        <v>14.5551364656649</v>
      </c>
      <c r="N20" s="38">
        <v>0.57675252565675805</v>
      </c>
      <c r="O20" s="38">
        <v>9.0882216164093997E-3</v>
      </c>
      <c r="P20" s="38">
        <v>0.838912764591636</v>
      </c>
      <c r="Q20" s="38">
        <v>0.53830235727962295</v>
      </c>
      <c r="R20" s="38">
        <v>0.48237483964018002</v>
      </c>
      <c r="S20" s="38">
        <v>9.7873155869023301E-4</v>
      </c>
      <c r="T20" s="38">
        <v>1.1115594130839199</v>
      </c>
      <c r="U20" s="38">
        <v>6.9909397049302303E-3</v>
      </c>
      <c r="V20" s="38">
        <v>1.6079161321339599E-2</v>
      </c>
      <c r="W20" s="38">
        <v>4.4042920141060097E-4</v>
      </c>
      <c r="X20" s="38">
        <v>2.3070101026269701E-4</v>
      </c>
      <c r="Y20" s="38">
        <v>1.32827854393673E-2</v>
      </c>
      <c r="Z20" s="38">
        <v>0.167782552918321</v>
      </c>
      <c r="AA20" s="38">
        <v>2.7264664849227599E-2</v>
      </c>
      <c r="AB20" s="38">
        <v>3.9149262347609303E-3</v>
      </c>
      <c r="AC20" s="38">
        <v>1.2583691468874199E-2</v>
      </c>
      <c r="AD20" s="38">
        <v>0.13981879409860101</v>
      </c>
      <c r="AE20" s="38">
        <v>1.2583691468874599E-3</v>
      </c>
      <c r="AF20" s="38">
        <v>0.53131141757470601</v>
      </c>
      <c r="AG20" s="38">
        <v>13.4575589319908</v>
      </c>
      <c r="AH20" s="38">
        <v>4.7915900737591501</v>
      </c>
      <c r="AI20" s="38">
        <v>194</v>
      </c>
      <c r="AJ20" s="38">
        <v>341</v>
      </c>
      <c r="AK20" s="38">
        <v>139</v>
      </c>
      <c r="AL20" s="38">
        <v>327</v>
      </c>
      <c r="AM20" s="38">
        <v>143</v>
      </c>
      <c r="AN20" s="38">
        <v>197</v>
      </c>
      <c r="AO20" s="38">
        <v>188</v>
      </c>
      <c r="AP20" s="38">
        <v>361</v>
      </c>
      <c r="AQ20" s="38">
        <v>332</v>
      </c>
      <c r="AR20" s="38">
        <v>34</v>
      </c>
      <c r="AS20" s="38">
        <v>2</v>
      </c>
    </row>
    <row r="21" spans="1:45" x14ac:dyDescent="0.25">
      <c r="A21" s="38" t="s">
        <v>293</v>
      </c>
      <c r="B21" s="38" t="s">
        <v>240</v>
      </c>
      <c r="C21" s="38">
        <v>83</v>
      </c>
      <c r="D21" s="38">
        <v>500</v>
      </c>
      <c r="E21" s="38">
        <v>315.60000000000002</v>
      </c>
      <c r="F21" s="38">
        <v>5.6808E-4</v>
      </c>
      <c r="G21" s="38">
        <v>3.8024096385542201</v>
      </c>
      <c r="H21" s="38">
        <v>4.1356223999999997E-2</v>
      </c>
      <c r="I21" s="38">
        <v>3.6129887999999999E-2</v>
      </c>
      <c r="J21" s="38">
        <v>3.8402208E-2</v>
      </c>
      <c r="K21" s="38">
        <v>4.0276871999999998E-2</v>
      </c>
      <c r="L21" s="38">
        <v>58.005512639999999</v>
      </c>
      <c r="M21" s="38">
        <v>1.10946024</v>
      </c>
      <c r="N21" s="38">
        <v>3.8061360000000002E-2</v>
      </c>
      <c r="O21" s="38">
        <v>3.9765599999999996E-3</v>
      </c>
      <c r="P21" s="38">
        <v>0.11532024</v>
      </c>
      <c r="Q21" s="38">
        <v>7.7258880000000002E-2</v>
      </c>
      <c r="R21" s="38">
        <v>0.10168632</v>
      </c>
      <c r="S21" s="38">
        <v>2.101896E-5</v>
      </c>
      <c r="T21" s="38">
        <v>0.15394968000000001</v>
      </c>
      <c r="U21" s="38">
        <v>1.4770079999999999E-3</v>
      </c>
      <c r="V21" s="38">
        <v>1.079352E-3</v>
      </c>
      <c r="W21" s="38">
        <v>3.4084799999999999E-4</v>
      </c>
      <c r="X21" s="38">
        <v>1.874664E-5</v>
      </c>
      <c r="Y21" s="38">
        <v>1.079352E-3</v>
      </c>
      <c r="Z21" s="38">
        <v>1.3633920000000001E-2</v>
      </c>
      <c r="AA21" s="38">
        <v>2.2155120000000002E-3</v>
      </c>
      <c r="AB21" s="38">
        <v>3.1812479999999998E-4</v>
      </c>
      <c r="AC21" s="38">
        <v>1.022544E-3</v>
      </c>
      <c r="AD21" s="38">
        <v>1.1361599999999999E-2</v>
      </c>
      <c r="AE21" s="38">
        <v>1.022544E-4</v>
      </c>
      <c r="AF21" s="38">
        <v>4.3174079999999997E-2</v>
      </c>
      <c r="AG21" s="38">
        <v>1.9314720000000001</v>
      </c>
      <c r="AH21" s="38">
        <v>0.32164689600000002</v>
      </c>
      <c r="AI21" s="38">
        <v>25</v>
      </c>
      <c r="AJ21" s="38">
        <v>25</v>
      </c>
      <c r="AK21" s="38">
        <v>1</v>
      </c>
      <c r="AL21" s="38">
        <v>7</v>
      </c>
      <c r="AM21" s="38">
        <v>3</v>
      </c>
      <c r="AN21" s="38">
        <v>5</v>
      </c>
      <c r="AO21" s="38">
        <v>2</v>
      </c>
      <c r="AP21" s="38">
        <v>4</v>
      </c>
      <c r="AQ21" s="38">
        <v>5</v>
      </c>
      <c r="AR21" s="38">
        <v>1</v>
      </c>
      <c r="AS21" s="38">
        <v>5</v>
      </c>
    </row>
    <row r="22" spans="1:45" x14ac:dyDescent="0.25">
      <c r="A22" s="38" t="s">
        <v>293</v>
      </c>
      <c r="B22" s="38" t="s">
        <v>241</v>
      </c>
      <c r="C22" s="38">
        <v>424</v>
      </c>
      <c r="D22" s="38">
        <v>500</v>
      </c>
      <c r="E22" s="38">
        <v>4384.58</v>
      </c>
      <c r="F22" s="38">
        <v>7.8922439999999996E-3</v>
      </c>
      <c r="G22" s="38">
        <v>10.3409905660377</v>
      </c>
      <c r="H22" s="38">
        <v>0.287277681600001</v>
      </c>
      <c r="I22" s="38">
        <v>0.25097335919999902</v>
      </c>
      <c r="J22" s="38">
        <v>0.26675784720000001</v>
      </c>
      <c r="K22" s="38">
        <v>0.27938543760000001</v>
      </c>
      <c r="L22" s="38">
        <v>805.27722429600306</v>
      </c>
      <c r="M22" s="38">
        <v>6.1401658320000001</v>
      </c>
      <c r="N22" s="38">
        <v>0.29201302800000101</v>
      </c>
      <c r="O22" s="38">
        <v>5.5245708000000102E-2</v>
      </c>
      <c r="P22" s="38">
        <v>0.63137951999999997</v>
      </c>
      <c r="Q22" s="38">
        <v>0.355150980000001</v>
      </c>
      <c r="R22" s="38">
        <v>0.47353463999999901</v>
      </c>
      <c r="S22" s="38">
        <v>3.9461220000000101E-4</v>
      </c>
      <c r="T22" s="38">
        <v>1.0733451839999999</v>
      </c>
      <c r="U22" s="38">
        <v>2.0519834399999898E-2</v>
      </c>
      <c r="V22" s="38">
        <v>5.6034932400000096E-3</v>
      </c>
      <c r="W22" s="38">
        <v>4.6564239600000099E-3</v>
      </c>
      <c r="X22" s="38">
        <v>2.68336296E-3</v>
      </c>
      <c r="Y22" s="38">
        <v>9.7863825599999593E-3</v>
      </c>
      <c r="Z22" s="38">
        <v>5.5403552879999901E-2</v>
      </c>
      <c r="AA22" s="38">
        <v>4.5222558119999798E-2</v>
      </c>
      <c r="AB22" s="38">
        <v>2.2098283200000001E-3</v>
      </c>
      <c r="AC22" s="38">
        <v>6.2348727600000002E-3</v>
      </c>
      <c r="AD22" s="38">
        <v>0.14884772184</v>
      </c>
      <c r="AE22" s="38">
        <v>3.5515098000000098E-3</v>
      </c>
      <c r="AF22" s="38">
        <v>1.168052112</v>
      </c>
      <c r="AG22" s="38">
        <v>8.8787745000000395</v>
      </c>
      <c r="AH22" s="38">
        <v>1.66984098552</v>
      </c>
      <c r="AI22" s="38">
        <v>89</v>
      </c>
      <c r="AJ22" s="38">
        <v>73</v>
      </c>
      <c r="AK22" s="38">
        <v>24</v>
      </c>
      <c r="AL22" s="38">
        <v>54</v>
      </c>
      <c r="AM22" s="38">
        <v>12</v>
      </c>
      <c r="AN22" s="38">
        <v>19</v>
      </c>
      <c r="AO22" s="38">
        <v>19</v>
      </c>
      <c r="AP22" s="38">
        <v>45</v>
      </c>
      <c r="AQ22" s="38">
        <v>64</v>
      </c>
      <c r="AR22" s="38">
        <v>24</v>
      </c>
      <c r="AS22" s="38">
        <v>1</v>
      </c>
    </row>
    <row r="23" spans="1:45" x14ac:dyDescent="0.25">
      <c r="A23" s="38" t="s">
        <v>293</v>
      </c>
      <c r="B23" s="38" t="s">
        <v>242</v>
      </c>
      <c r="C23" s="38">
        <v>10964</v>
      </c>
      <c r="D23" s="38">
        <v>1028.05728531572</v>
      </c>
      <c r="E23" s="38">
        <v>219172.58000000101</v>
      </c>
      <c r="F23" s="38">
        <v>0.811159083397612</v>
      </c>
      <c r="G23" s="38">
        <v>19.990202480846499</v>
      </c>
      <c r="H23" s="38">
        <v>2.4334772501927601E-2</v>
      </c>
      <c r="I23" s="38">
        <v>2.4334772501927601E-2</v>
      </c>
      <c r="J23" s="38">
        <v>2.4334772501927601E-2</v>
      </c>
      <c r="K23" s="38">
        <v>2.4334772501927601E-2</v>
      </c>
      <c r="L23" s="38">
        <v>45259.432217251197</v>
      </c>
      <c r="M23" s="38">
        <v>5.15086017957473</v>
      </c>
      <c r="N23" s="38">
        <v>13.679885957237101</v>
      </c>
      <c r="O23" s="38">
        <v>0.405579541698806</v>
      </c>
      <c r="P23" s="38">
        <v>1.10317635342069</v>
      </c>
      <c r="Q23" s="38">
        <v>1.1559016938415301</v>
      </c>
      <c r="R23" s="38">
        <v>0.217390634350559</v>
      </c>
      <c r="S23" s="38">
        <v>7.98991697146653E-4</v>
      </c>
      <c r="T23" s="38">
        <v>0</v>
      </c>
      <c r="U23" s="38">
        <v>8.9227499173737004E-5</v>
      </c>
      <c r="V23" s="38">
        <v>9.9772567257905606E-2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2.4334772501927601E-2</v>
      </c>
      <c r="AC23" s="38">
        <v>0</v>
      </c>
      <c r="AD23" s="38">
        <v>0</v>
      </c>
      <c r="AE23" s="38">
        <v>0</v>
      </c>
      <c r="AF23" s="38">
        <v>0</v>
      </c>
      <c r="AG23" s="38">
        <v>28.897542346038598</v>
      </c>
      <c r="AH23" s="38">
        <v>29.7322250428568</v>
      </c>
      <c r="AI23" s="38">
        <v>54</v>
      </c>
      <c r="AJ23" s="38">
        <v>22</v>
      </c>
      <c r="AK23" s="38">
        <v>10</v>
      </c>
      <c r="AL23" s="38">
        <v>41</v>
      </c>
      <c r="AM23" s="38">
        <v>4881</v>
      </c>
      <c r="AN23" s="38">
        <v>3152</v>
      </c>
      <c r="AO23" s="38">
        <v>811</v>
      </c>
      <c r="AP23" s="38">
        <v>784</v>
      </c>
      <c r="AQ23" s="38">
        <v>1015</v>
      </c>
      <c r="AR23" s="38">
        <v>187</v>
      </c>
      <c r="AS23" s="38">
        <v>7</v>
      </c>
    </row>
    <row r="24" spans="1:45" x14ac:dyDescent="0.25">
      <c r="A24" s="38" t="s">
        <v>293</v>
      </c>
      <c r="B24" s="38" t="s">
        <v>243</v>
      </c>
      <c r="C24" s="38">
        <v>6210</v>
      </c>
      <c r="D24" s="38">
        <v>1002.25507338563</v>
      </c>
      <c r="E24" s="38">
        <v>221867.17</v>
      </c>
      <c r="F24" s="38">
        <v>0.80052298830076696</v>
      </c>
      <c r="G24" s="38">
        <v>35.727402576489602</v>
      </c>
      <c r="H24" s="38">
        <v>2.4015689649022998E-2</v>
      </c>
      <c r="I24" s="38">
        <v>2.4015689649022998E-2</v>
      </c>
      <c r="J24" s="38">
        <v>2.4015689649022998E-2</v>
      </c>
      <c r="K24" s="38">
        <v>2.4015689649022998E-2</v>
      </c>
      <c r="L24" s="38">
        <v>44665.980655229498</v>
      </c>
      <c r="M24" s="38">
        <v>5.0833209757098796</v>
      </c>
      <c r="N24" s="38">
        <v>22.914662646652602</v>
      </c>
      <c r="O24" s="38">
        <v>0.40026149415038298</v>
      </c>
      <c r="P24" s="38">
        <v>1.08871126408902</v>
      </c>
      <c r="Q24" s="38">
        <v>1.14074525832859</v>
      </c>
      <c r="R24" s="38">
        <v>0.214540160864607</v>
      </c>
      <c r="S24" s="38">
        <v>7.8851514347627204E-4</v>
      </c>
      <c r="T24" s="38">
        <v>0</v>
      </c>
      <c r="U24" s="38">
        <v>8.80575287130822E-5</v>
      </c>
      <c r="V24" s="38">
        <v>9.8464327560993298E-2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2.4015689649022998E-2</v>
      </c>
      <c r="AC24" s="38">
        <v>0</v>
      </c>
      <c r="AD24" s="38">
        <v>0</v>
      </c>
      <c r="AE24" s="38">
        <v>0</v>
      </c>
      <c r="AF24" s="38">
        <v>0</v>
      </c>
      <c r="AG24" s="38">
        <v>28.518631458215399</v>
      </c>
      <c r="AH24" s="38">
        <v>29.342369613175901</v>
      </c>
      <c r="AI24" s="38">
        <v>9</v>
      </c>
      <c r="AJ24" s="38">
        <v>1</v>
      </c>
      <c r="AK24" s="38">
        <v>4</v>
      </c>
      <c r="AL24" s="38">
        <v>6</v>
      </c>
      <c r="AM24" s="38">
        <v>2604</v>
      </c>
      <c r="AN24" s="38">
        <v>2200</v>
      </c>
      <c r="AO24" s="38">
        <v>610</v>
      </c>
      <c r="AP24" s="38">
        <v>309</v>
      </c>
      <c r="AQ24" s="38">
        <v>392</v>
      </c>
      <c r="AR24" s="38">
        <v>72</v>
      </c>
      <c r="AS24" s="38">
        <v>3</v>
      </c>
    </row>
    <row r="25" spans="1:45" x14ac:dyDescent="0.25">
      <c r="A25" s="38" t="s">
        <v>293</v>
      </c>
      <c r="B25" s="38" t="s">
        <v>244</v>
      </c>
      <c r="C25" s="38">
        <v>3095</v>
      </c>
      <c r="D25" s="38">
        <v>1024.34639484339</v>
      </c>
      <c r="E25" s="38">
        <v>575187</v>
      </c>
      <c r="F25" s="38">
        <v>2.12108662731882</v>
      </c>
      <c r="G25" s="38">
        <v>185.84394184167999</v>
      </c>
      <c r="H25" s="38">
        <v>6.3632598819564207E-2</v>
      </c>
      <c r="I25" s="38">
        <v>6.3632598819564207E-2</v>
      </c>
      <c r="J25" s="38">
        <v>6.3632598819564207E-2</v>
      </c>
      <c r="K25" s="38">
        <v>6.3632598819564207E-2</v>
      </c>
      <c r="L25" s="38">
        <v>118348.14945788099</v>
      </c>
      <c r="M25" s="38">
        <v>13.4689000834745</v>
      </c>
      <c r="N25" s="38">
        <v>66.608646518202505</v>
      </c>
      <c r="O25" s="38">
        <v>1.06054331365941</v>
      </c>
      <c r="P25" s="38">
        <v>2.8846778131535999</v>
      </c>
      <c r="Q25" s="38">
        <v>3.0225484439292898</v>
      </c>
      <c r="R25" s="38">
        <v>0.56845121612144101</v>
      </c>
      <c r="S25" s="38">
        <v>2.0892703279090301E-3</v>
      </c>
      <c r="T25" s="38">
        <v>0</v>
      </c>
      <c r="U25" s="38">
        <v>2.33319529005069E-4</v>
      </c>
      <c r="V25" s="38">
        <v>0.26089365516021301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6.3632598819564207E-2</v>
      </c>
      <c r="AC25" s="38">
        <v>0</v>
      </c>
      <c r="AD25" s="38">
        <v>0</v>
      </c>
      <c r="AE25" s="38">
        <v>0</v>
      </c>
      <c r="AF25" s="38">
        <v>0</v>
      </c>
      <c r="AG25" s="38">
        <v>75.563711098233</v>
      </c>
      <c r="AH25" s="38">
        <v>77.746309237743503</v>
      </c>
      <c r="AI25" s="38">
        <v>2</v>
      </c>
      <c r="AJ25" s="38">
        <v>9</v>
      </c>
      <c r="AK25" s="38">
        <v>0</v>
      </c>
      <c r="AL25" s="38">
        <v>9</v>
      </c>
      <c r="AM25" s="38">
        <v>1218</v>
      </c>
      <c r="AN25" s="38">
        <v>1071</v>
      </c>
      <c r="AO25" s="38">
        <v>252</v>
      </c>
      <c r="AP25" s="38">
        <v>185</v>
      </c>
      <c r="AQ25" s="38">
        <v>306</v>
      </c>
      <c r="AR25" s="38">
        <v>41</v>
      </c>
      <c r="AS25" s="38">
        <v>2</v>
      </c>
    </row>
    <row r="26" spans="1:45" x14ac:dyDescent="0.25">
      <c r="A26" s="38" t="s">
        <v>293</v>
      </c>
      <c r="B26" s="38" t="s">
        <v>245</v>
      </c>
      <c r="C26" s="38">
        <v>2600</v>
      </c>
      <c r="D26" s="38">
        <v>325</v>
      </c>
      <c r="E26" s="38">
        <v>48515.550000000898</v>
      </c>
      <c r="F26" s="38">
        <v>5.6763193499998997E-2</v>
      </c>
      <c r="G26" s="38">
        <v>18.659826923077301</v>
      </c>
      <c r="H26" s="38">
        <v>1.70289580499994E-3</v>
      </c>
      <c r="I26" s="38">
        <v>1.70289580499994E-3</v>
      </c>
      <c r="J26" s="38">
        <v>1.70289580499994E-3</v>
      </c>
      <c r="K26" s="38">
        <v>1.70289580499994E-3</v>
      </c>
      <c r="L26" s="38">
        <v>3167.15914452585</v>
      </c>
      <c r="M26" s="38">
        <v>0.36044627872500201</v>
      </c>
      <c r="N26" s="38">
        <v>2.7141539291999202</v>
      </c>
      <c r="O26" s="38">
        <v>2.8381596749999499E-2</v>
      </c>
      <c r="P26" s="38">
        <v>7.7197943160001697E-2</v>
      </c>
      <c r="Q26" s="38">
        <v>8.0887550737497996E-2</v>
      </c>
      <c r="R26" s="38">
        <v>1.5212535857999599E-2</v>
      </c>
      <c r="S26" s="38">
        <v>5.5911745597498198E-5</v>
      </c>
      <c r="T26" s="38">
        <v>0</v>
      </c>
      <c r="U26" s="38">
        <v>6.2439512849999501E-6</v>
      </c>
      <c r="V26" s="38">
        <v>6.98187280050005E-3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1.70289580499994E-3</v>
      </c>
      <c r="AC26" s="38">
        <v>0</v>
      </c>
      <c r="AD26" s="38">
        <v>0</v>
      </c>
      <c r="AE26" s="38">
        <v>0</v>
      </c>
      <c r="AF26" s="38">
        <v>0</v>
      </c>
      <c r="AG26" s="38">
        <v>2.02218876843745</v>
      </c>
      <c r="AH26" s="38">
        <v>2.0805980945489799</v>
      </c>
      <c r="AI26" s="38">
        <v>225</v>
      </c>
      <c r="AJ26" s="38">
        <v>0</v>
      </c>
      <c r="AK26" s="38">
        <v>42</v>
      </c>
      <c r="AL26" s="38">
        <v>103</v>
      </c>
      <c r="AM26" s="38">
        <v>1205</v>
      </c>
      <c r="AN26" s="38">
        <v>289</v>
      </c>
      <c r="AO26" s="38">
        <v>147</v>
      </c>
      <c r="AP26" s="38">
        <v>98</v>
      </c>
      <c r="AQ26" s="38">
        <v>107</v>
      </c>
      <c r="AR26" s="38">
        <v>9</v>
      </c>
      <c r="AS26" s="38">
        <v>375</v>
      </c>
    </row>
    <row r="27" spans="1:45" x14ac:dyDescent="0.25">
      <c r="A27" s="38" t="s">
        <v>293</v>
      </c>
      <c r="B27" s="38" t="s">
        <v>246</v>
      </c>
      <c r="C27" s="38">
        <v>147</v>
      </c>
      <c r="D27" s="38">
        <v>325</v>
      </c>
      <c r="E27" s="38">
        <v>1252.81</v>
      </c>
      <c r="F27" s="38">
        <v>1.4657877000000001E-3</v>
      </c>
      <c r="G27" s="38">
        <v>8.5225170068027207</v>
      </c>
      <c r="H27" s="38">
        <v>4.3973631E-5</v>
      </c>
      <c r="I27" s="38">
        <v>4.3973631E-5</v>
      </c>
      <c r="J27" s="38">
        <v>4.3973631E-5</v>
      </c>
      <c r="K27" s="38">
        <v>4.3973631E-5</v>
      </c>
      <c r="L27" s="38">
        <v>81.785090509200103</v>
      </c>
      <c r="M27" s="38">
        <v>9.3077518950000094E-3</v>
      </c>
      <c r="N27" s="38">
        <v>8.3346943679999994E-2</v>
      </c>
      <c r="O27" s="38">
        <v>7.3289385000000005E-4</v>
      </c>
      <c r="P27" s="38">
        <v>1.9934712719999999E-3</v>
      </c>
      <c r="Q27" s="38">
        <v>2.0887474724999998E-3</v>
      </c>
      <c r="R27" s="38">
        <v>3.9283110360000001E-4</v>
      </c>
      <c r="S27" s="38">
        <v>1.4438008845E-6</v>
      </c>
      <c r="T27" s="38">
        <v>0</v>
      </c>
      <c r="U27" s="38">
        <v>1.6123664699999999E-7</v>
      </c>
      <c r="V27" s="38">
        <v>1.802918871E-4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4.3973631E-5</v>
      </c>
      <c r="AC27" s="38">
        <v>0</v>
      </c>
      <c r="AD27" s="38">
        <v>0</v>
      </c>
      <c r="AE27" s="38">
        <v>0</v>
      </c>
      <c r="AF27" s="38">
        <v>0</v>
      </c>
      <c r="AG27" s="38">
        <v>5.2218686812499998E-2</v>
      </c>
      <c r="AH27" s="38">
        <v>5.37269823558E-2</v>
      </c>
      <c r="AI27" s="38">
        <v>2</v>
      </c>
      <c r="AJ27" s="38">
        <v>0</v>
      </c>
      <c r="AK27" s="38">
        <v>0</v>
      </c>
      <c r="AL27" s="38">
        <v>0</v>
      </c>
      <c r="AM27" s="38">
        <v>87</v>
      </c>
      <c r="AN27" s="38">
        <v>20</v>
      </c>
      <c r="AO27" s="38">
        <v>15</v>
      </c>
      <c r="AP27" s="38">
        <v>11</v>
      </c>
      <c r="AQ27" s="38">
        <v>8</v>
      </c>
      <c r="AR27" s="38">
        <v>0</v>
      </c>
      <c r="AS27" s="38">
        <v>4</v>
      </c>
    </row>
    <row r="28" spans="1:45" x14ac:dyDescent="0.25">
      <c r="A28" s="38" t="s">
        <v>293</v>
      </c>
      <c r="B28" s="38" t="s">
        <v>247</v>
      </c>
      <c r="C28" s="38">
        <v>1235</v>
      </c>
      <c r="D28" s="38">
        <v>428.99050797253398</v>
      </c>
      <c r="E28" s="38">
        <v>6484.8499999999904</v>
      </c>
      <c r="F28" s="38">
        <v>1.0014980744252401E-2</v>
      </c>
      <c r="G28" s="38">
        <v>5.2508906882591004</v>
      </c>
      <c r="H28" s="38">
        <v>3.0044942232757699E-4</v>
      </c>
      <c r="I28" s="38">
        <v>3.0044942232757699E-4</v>
      </c>
      <c r="J28" s="38">
        <v>3.0044942232757699E-4</v>
      </c>
      <c r="K28" s="38">
        <v>3.0044942232757699E-4</v>
      </c>
      <c r="L28" s="38">
        <v>558.79586560631105</v>
      </c>
      <c r="M28" s="38">
        <v>6.3595127726003203E-2</v>
      </c>
      <c r="N28" s="38">
        <v>0.29767604304455098</v>
      </c>
      <c r="O28" s="38">
        <v>5.0074903721262004E-3</v>
      </c>
      <c r="P28" s="38">
        <v>1.36203738121833E-2</v>
      </c>
      <c r="Q28" s="38">
        <v>1.42713475605598E-2</v>
      </c>
      <c r="R28" s="38">
        <v>2.6840148394596699E-3</v>
      </c>
      <c r="S28" s="38">
        <v>9.86475603308867E-6</v>
      </c>
      <c r="T28" s="38">
        <v>0</v>
      </c>
      <c r="U28" s="38">
        <v>1.1016478818677699E-6</v>
      </c>
      <c r="V28" s="38">
        <v>1.23184263154306E-3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3.0044942232757699E-4</v>
      </c>
      <c r="AC28" s="38">
        <v>0</v>
      </c>
      <c r="AD28" s="38">
        <v>0</v>
      </c>
      <c r="AE28" s="38">
        <v>0</v>
      </c>
      <c r="AF28" s="38">
        <v>0</v>
      </c>
      <c r="AG28" s="38">
        <v>0.35678368901399199</v>
      </c>
      <c r="AH28" s="38">
        <v>0.36708910419982899</v>
      </c>
      <c r="AI28" s="38">
        <v>24</v>
      </c>
      <c r="AJ28" s="38">
        <v>6</v>
      </c>
      <c r="AK28" s="38">
        <v>96</v>
      </c>
      <c r="AL28" s="38">
        <v>228</v>
      </c>
      <c r="AM28" s="38">
        <v>311</v>
      </c>
      <c r="AN28" s="38">
        <v>196</v>
      </c>
      <c r="AO28" s="38">
        <v>109</v>
      </c>
      <c r="AP28" s="38">
        <v>57</v>
      </c>
      <c r="AQ28" s="38">
        <v>44</v>
      </c>
      <c r="AR28" s="38">
        <v>9</v>
      </c>
      <c r="AS28" s="38">
        <v>155</v>
      </c>
    </row>
    <row r="29" spans="1:45" x14ac:dyDescent="0.25">
      <c r="A29" s="38" t="s">
        <v>293</v>
      </c>
      <c r="B29" s="38" t="s">
        <v>248</v>
      </c>
      <c r="C29" s="38">
        <v>17190</v>
      </c>
      <c r="D29" s="38">
        <v>985.79070632222101</v>
      </c>
      <c r="E29" s="38">
        <v>355950.97000000498</v>
      </c>
      <c r="F29" s="38">
        <v>1.26321536927654</v>
      </c>
      <c r="G29" s="38">
        <v>20.706862710878699</v>
      </c>
      <c r="H29" s="38">
        <v>3.7896461078299699E-2</v>
      </c>
      <c r="I29" s="38">
        <v>3.7896461078299699E-2</v>
      </c>
      <c r="J29" s="38">
        <v>3.7896461078299699E-2</v>
      </c>
      <c r="K29" s="38">
        <v>3.7896461078299699E-2</v>
      </c>
      <c r="L29" s="38">
        <v>70482.364744153994</v>
      </c>
      <c r="M29" s="38">
        <v>8.0214175949053992</v>
      </c>
      <c r="N29" s="38">
        <v>21.2220182038457</v>
      </c>
      <c r="O29" s="38">
        <v>0.631607684638269</v>
      </c>
      <c r="P29" s="38">
        <v>1.7179729022160399</v>
      </c>
      <c r="Q29" s="38">
        <v>1.80008190121916</v>
      </c>
      <c r="R29" s="38">
        <v>0.33854171896611501</v>
      </c>
      <c r="S29" s="38">
        <v>1.2442671387374201E-3</v>
      </c>
      <c r="T29" s="38">
        <v>0</v>
      </c>
      <c r="U29" s="38">
        <v>1.38953690620423E-4</v>
      </c>
      <c r="V29" s="38">
        <v>0.155375490421022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3.7896461078299699E-2</v>
      </c>
      <c r="AC29" s="38">
        <v>0</v>
      </c>
      <c r="AD29" s="38">
        <v>0</v>
      </c>
      <c r="AE29" s="38">
        <v>0</v>
      </c>
      <c r="AF29" s="38">
        <v>0</v>
      </c>
      <c r="AG29" s="38">
        <v>45.002047530475899</v>
      </c>
      <c r="AH29" s="38">
        <v>46.301896145460802</v>
      </c>
      <c r="AI29" s="38">
        <v>87</v>
      </c>
      <c r="AJ29" s="38">
        <v>1</v>
      </c>
      <c r="AK29" s="38">
        <v>5</v>
      </c>
      <c r="AL29" s="38">
        <v>12</v>
      </c>
      <c r="AM29" s="38">
        <v>4091</v>
      </c>
      <c r="AN29" s="38">
        <v>5144</v>
      </c>
      <c r="AO29" s="38">
        <v>2566</v>
      </c>
      <c r="AP29" s="38">
        <v>2093</v>
      </c>
      <c r="AQ29" s="38">
        <v>2656</v>
      </c>
      <c r="AR29" s="38">
        <v>487</v>
      </c>
      <c r="AS29" s="38">
        <v>48</v>
      </c>
    </row>
    <row r="30" spans="1:45" x14ac:dyDescent="0.25">
      <c r="A30" s="38" t="s">
        <v>293</v>
      </c>
      <c r="B30" s="38" t="s">
        <v>249</v>
      </c>
      <c r="C30" s="38">
        <v>115</v>
      </c>
      <c r="D30" s="38">
        <v>1000</v>
      </c>
      <c r="E30" s="38">
        <v>15848.3</v>
      </c>
      <c r="F30" s="38">
        <v>5.7053880000000098E-2</v>
      </c>
      <c r="G30" s="38">
        <v>137.811304347826</v>
      </c>
      <c r="H30" s="38">
        <v>1.7116163999999999E-3</v>
      </c>
      <c r="I30" s="38">
        <v>1.7116163999999999E-3</v>
      </c>
      <c r="J30" s="38">
        <v>1.7116163999999999E-3</v>
      </c>
      <c r="K30" s="38">
        <v>1.7116163999999999E-3</v>
      </c>
      <c r="L30" s="38">
        <v>3183.3782884799998</v>
      </c>
      <c r="M30" s="38">
        <v>0.36229213799999899</v>
      </c>
      <c r="N30" s="38">
        <v>1.2837122999999999</v>
      </c>
      <c r="O30" s="38">
        <v>2.8526940000000001E-2</v>
      </c>
      <c r="P30" s="38">
        <v>7.7593276799999999E-2</v>
      </c>
      <c r="Q30" s="38">
        <v>8.1301779000000005E-2</v>
      </c>
      <c r="R30" s="38">
        <v>1.529043984E-2</v>
      </c>
      <c r="S30" s="38">
        <v>5.6198071799999898E-5</v>
      </c>
      <c r="T30" s="38">
        <v>0</v>
      </c>
      <c r="U30" s="38">
        <v>6.2759268000000001E-6</v>
      </c>
      <c r="V30" s="38">
        <v>7.0176272400000001E-3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1.7116163999999999E-3</v>
      </c>
      <c r="AC30" s="38">
        <v>0</v>
      </c>
      <c r="AD30" s="38">
        <v>0</v>
      </c>
      <c r="AE30" s="38">
        <v>0</v>
      </c>
      <c r="AF30" s="38">
        <v>0</v>
      </c>
      <c r="AG30" s="38">
        <v>2.0325444749999999</v>
      </c>
      <c r="AH30" s="38">
        <v>2.0912529175199999</v>
      </c>
      <c r="AI30" s="38">
        <v>0</v>
      </c>
      <c r="AJ30" s="38">
        <v>0</v>
      </c>
      <c r="AK30" s="38">
        <v>0</v>
      </c>
      <c r="AL30" s="38">
        <v>0</v>
      </c>
      <c r="AM30" s="38">
        <v>3</v>
      </c>
      <c r="AN30" s="38">
        <v>6</v>
      </c>
      <c r="AO30" s="38">
        <v>9</v>
      </c>
      <c r="AP30" s="38">
        <v>40</v>
      </c>
      <c r="AQ30" s="38">
        <v>48</v>
      </c>
      <c r="AR30" s="38">
        <v>9</v>
      </c>
      <c r="AS30" s="38">
        <v>0</v>
      </c>
    </row>
    <row r="31" spans="1:45" x14ac:dyDescent="0.25">
      <c r="A31" s="38" t="s">
        <v>293</v>
      </c>
      <c r="B31" s="38" t="s">
        <v>250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5</v>
      </c>
      <c r="D33" s="38">
        <v>1000</v>
      </c>
      <c r="E33" s="38">
        <v>75.099999999999994</v>
      </c>
      <c r="F33" s="38">
        <v>2.7035999999999998E-4</v>
      </c>
      <c r="G33" s="38">
        <v>15.02</v>
      </c>
      <c r="H33" s="38">
        <v>8.1108000000000003E-6</v>
      </c>
      <c r="I33" s="38">
        <v>8.1108000000000003E-6</v>
      </c>
      <c r="J33" s="38">
        <v>8.1108000000000003E-6</v>
      </c>
      <c r="K33" s="38">
        <v>8.1108000000000003E-6</v>
      </c>
      <c r="L33" s="38">
        <v>15.08500656</v>
      </c>
      <c r="M33" s="38">
        <v>1.7167860000000001E-3</v>
      </c>
      <c r="N33" s="38">
        <v>4.8664800000000003E-3</v>
      </c>
      <c r="O33" s="38">
        <v>1.3517999999999999E-4</v>
      </c>
      <c r="P33" s="38">
        <v>3.6768960000000002E-4</v>
      </c>
      <c r="Q33" s="38">
        <v>3.85263E-4</v>
      </c>
      <c r="R33" s="38">
        <v>7.2456480000000005E-5</v>
      </c>
      <c r="S33" s="38">
        <v>2.6630460000000001E-7</v>
      </c>
      <c r="T33" s="38">
        <v>0</v>
      </c>
      <c r="U33" s="38">
        <v>2.9739599999999999E-8</v>
      </c>
      <c r="V33" s="38">
        <v>3.3254280000000003E-5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8.1108000000000003E-6</v>
      </c>
      <c r="AC33" s="38">
        <v>0</v>
      </c>
      <c r="AD33" s="38">
        <v>0</v>
      </c>
      <c r="AE33" s="38">
        <v>0</v>
      </c>
      <c r="AF33" s="38">
        <v>0</v>
      </c>
      <c r="AG33" s="38">
        <v>9.6315749999999999E-3</v>
      </c>
      <c r="AH33" s="38">
        <v>9.9097754400000009E-3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3</v>
      </c>
      <c r="AO33" s="38">
        <v>0</v>
      </c>
      <c r="AP33" s="38">
        <v>0</v>
      </c>
      <c r="AQ33" s="38">
        <v>2</v>
      </c>
      <c r="AR33" s="38">
        <v>0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684</v>
      </c>
      <c r="D34" s="38">
        <v>800</v>
      </c>
      <c r="E34" s="38">
        <v>52108.19</v>
      </c>
      <c r="F34" s="38">
        <v>0.1500715872</v>
      </c>
      <c r="G34" s="38">
        <v>76.181564327485404</v>
      </c>
      <c r="H34" s="38">
        <v>4.5021476160000103E-3</v>
      </c>
      <c r="I34" s="38">
        <v>4.5021476160000103E-3</v>
      </c>
      <c r="J34" s="38">
        <v>4.5021476160000103E-3</v>
      </c>
      <c r="K34" s="38">
        <v>4.5021476160000103E-3</v>
      </c>
      <c r="L34" s="38">
        <v>8373.3942794111899</v>
      </c>
      <c r="M34" s="38">
        <v>0.952954578719997</v>
      </c>
      <c r="N34" s="38">
        <v>2.02596642719999</v>
      </c>
      <c r="O34" s="38">
        <v>7.5035793599999998E-2</v>
      </c>
      <c r="P34" s="38">
        <v>0.20409735859200001</v>
      </c>
      <c r="Q34" s="38">
        <v>0.21385201175999999</v>
      </c>
      <c r="R34" s="38">
        <v>4.0219185369599897E-2</v>
      </c>
      <c r="S34" s="38">
        <v>1.47820513392E-4</v>
      </c>
      <c r="T34" s="38">
        <v>0</v>
      </c>
      <c r="U34" s="38">
        <v>1.6507874592000099E-5</v>
      </c>
      <c r="V34" s="38">
        <v>1.8458805225599999E-2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4.5021476160000103E-3</v>
      </c>
      <c r="AC34" s="38">
        <v>0</v>
      </c>
      <c r="AD34" s="38">
        <v>0</v>
      </c>
      <c r="AE34" s="38">
        <v>0</v>
      </c>
      <c r="AF34" s="38">
        <v>0</v>
      </c>
      <c r="AG34" s="38">
        <v>5.3463002940000104</v>
      </c>
      <c r="AH34" s="38">
        <v>5.5007239572287903</v>
      </c>
      <c r="AI34" s="38">
        <v>2</v>
      </c>
      <c r="AJ34" s="38">
        <v>0</v>
      </c>
      <c r="AK34" s="38">
        <v>3</v>
      </c>
      <c r="AL34" s="38">
        <v>2</v>
      </c>
      <c r="AM34" s="38">
        <v>84</v>
      </c>
      <c r="AN34" s="38">
        <v>119</v>
      </c>
      <c r="AO34" s="38">
        <v>191</v>
      </c>
      <c r="AP34" s="38">
        <v>124</v>
      </c>
      <c r="AQ34" s="38">
        <v>103</v>
      </c>
      <c r="AR34" s="38">
        <v>52</v>
      </c>
      <c r="AS34" s="38">
        <v>4</v>
      </c>
    </row>
    <row r="35" spans="1:45" x14ac:dyDescent="0.25">
      <c r="A35" s="38" t="s">
        <v>293</v>
      </c>
      <c r="B35" s="38" t="s">
        <v>254</v>
      </c>
      <c r="C35" s="38">
        <v>159</v>
      </c>
      <c r="D35" s="38">
        <v>500</v>
      </c>
      <c r="E35" s="38">
        <v>7507.7</v>
      </c>
      <c r="F35" s="38">
        <v>1.3513860000000001E-2</v>
      </c>
      <c r="G35" s="38">
        <v>47.218238993710699</v>
      </c>
      <c r="H35" s="38">
        <v>4.0541580000000001E-4</v>
      </c>
      <c r="I35" s="38">
        <v>4.0541580000000001E-4</v>
      </c>
      <c r="J35" s="38">
        <v>4.0541580000000001E-4</v>
      </c>
      <c r="K35" s="38">
        <v>4.0541580000000001E-4</v>
      </c>
      <c r="L35" s="38">
        <v>754.01933255999995</v>
      </c>
      <c r="M35" s="38">
        <v>8.5813010999999995E-2</v>
      </c>
      <c r="N35" s="38">
        <v>0.18243711000000001</v>
      </c>
      <c r="O35" s="38">
        <v>6.7569300000000004E-3</v>
      </c>
      <c r="P35" s="38">
        <v>1.83788496E-2</v>
      </c>
      <c r="Q35" s="38">
        <v>1.92572505E-2</v>
      </c>
      <c r="R35" s="38">
        <v>3.6217144800000001E-3</v>
      </c>
      <c r="S35" s="38">
        <v>1.3311152099999999E-5</v>
      </c>
      <c r="T35" s="38">
        <v>0</v>
      </c>
      <c r="U35" s="38">
        <v>1.4865246E-6</v>
      </c>
      <c r="V35" s="38">
        <v>1.6622047799999999E-3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4.0541580000000001E-4</v>
      </c>
      <c r="AC35" s="38">
        <v>0</v>
      </c>
      <c r="AD35" s="38">
        <v>0</v>
      </c>
      <c r="AE35" s="38">
        <v>0</v>
      </c>
      <c r="AF35" s="38">
        <v>0</v>
      </c>
      <c r="AG35" s="38">
        <v>0.48143126250000001</v>
      </c>
      <c r="AH35" s="38">
        <v>0.49533702444</v>
      </c>
      <c r="AI35" s="38">
        <v>1</v>
      </c>
      <c r="AJ35" s="38">
        <v>2</v>
      </c>
      <c r="AK35" s="38">
        <v>8</v>
      </c>
      <c r="AL35" s="38">
        <v>6</v>
      </c>
      <c r="AM35" s="38">
        <v>38</v>
      </c>
      <c r="AN35" s="38">
        <v>40</v>
      </c>
      <c r="AO35" s="38">
        <v>15</v>
      </c>
      <c r="AP35" s="38">
        <v>12</v>
      </c>
      <c r="AQ35" s="38">
        <v>23</v>
      </c>
      <c r="AR35" s="38">
        <v>4</v>
      </c>
      <c r="AS35" s="38">
        <v>10</v>
      </c>
    </row>
    <row r="36" spans="1:45" x14ac:dyDescent="0.25">
      <c r="A36" s="38" t="s">
        <v>293</v>
      </c>
      <c r="B36" s="38" t="s">
        <v>255</v>
      </c>
      <c r="C36" s="38">
        <v>34</v>
      </c>
      <c r="D36" s="38">
        <v>700</v>
      </c>
      <c r="E36" s="38">
        <v>1035.5999999999999</v>
      </c>
      <c r="F36" s="38">
        <v>2.6097120000000001E-3</v>
      </c>
      <c r="G36" s="38">
        <v>30.458823529411799</v>
      </c>
      <c r="H36" s="38">
        <v>7.8291359999999998E-5</v>
      </c>
      <c r="I36" s="38">
        <v>7.8291359999999998E-5</v>
      </c>
      <c r="J36" s="38">
        <v>7.8291359999999998E-5</v>
      </c>
      <c r="K36" s="38">
        <v>7.8291359999999998E-5</v>
      </c>
      <c r="L36" s="38">
        <v>145.61149075200001</v>
      </c>
      <c r="M36" s="38">
        <v>1.6571671199999999E-2</v>
      </c>
      <c r="N36" s="38">
        <v>3.5231112000000002E-2</v>
      </c>
      <c r="O36" s="38">
        <v>1.3048560000000001E-3</v>
      </c>
      <c r="P36" s="38">
        <v>3.5492083199999999E-3</v>
      </c>
      <c r="Q36" s="38">
        <v>3.7188396E-3</v>
      </c>
      <c r="R36" s="38">
        <v>6.99402816E-4</v>
      </c>
      <c r="S36" s="38">
        <v>2.5705663199999998E-6</v>
      </c>
      <c r="T36" s="38">
        <v>0</v>
      </c>
      <c r="U36" s="38">
        <v>2.8706831999999998E-7</v>
      </c>
      <c r="V36" s="38">
        <v>3.2099457599999999E-4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7.8291359999999998E-5</v>
      </c>
      <c r="AC36" s="38">
        <v>0</v>
      </c>
      <c r="AD36" s="38">
        <v>0</v>
      </c>
      <c r="AE36" s="38">
        <v>0</v>
      </c>
      <c r="AF36" s="38">
        <v>0</v>
      </c>
      <c r="AG36" s="38">
        <v>9.2970990000000003E-2</v>
      </c>
      <c r="AH36" s="38">
        <v>9.5656383647999998E-2</v>
      </c>
      <c r="AI36" s="38">
        <v>9</v>
      </c>
      <c r="AJ36" s="38">
        <v>1</v>
      </c>
      <c r="AK36" s="38">
        <v>3</v>
      </c>
      <c r="AL36" s="38">
        <v>0</v>
      </c>
      <c r="AM36" s="38">
        <v>1</v>
      </c>
      <c r="AN36" s="38">
        <v>2</v>
      </c>
      <c r="AO36" s="38">
        <v>3</v>
      </c>
      <c r="AP36" s="38">
        <v>8</v>
      </c>
      <c r="AQ36" s="38">
        <v>6</v>
      </c>
      <c r="AR36" s="38">
        <v>0</v>
      </c>
      <c r="AS36" s="38">
        <v>1</v>
      </c>
    </row>
    <row r="37" spans="1:45" x14ac:dyDescent="0.25">
      <c r="A37" s="38" t="s">
        <v>293</v>
      </c>
      <c r="B37" s="38" t="s">
        <v>256</v>
      </c>
      <c r="C37" s="38">
        <v>269</v>
      </c>
      <c r="D37" s="38">
        <v>429</v>
      </c>
      <c r="E37" s="38">
        <v>1447.93</v>
      </c>
      <c r="F37" s="38">
        <v>2.2361830920000002E-3</v>
      </c>
      <c r="G37" s="38">
        <v>5.3826394052044604</v>
      </c>
      <c r="H37" s="38">
        <v>6.7085492759999998E-5</v>
      </c>
      <c r="I37" s="38">
        <v>6.7085492759999998E-5</v>
      </c>
      <c r="J37" s="38">
        <v>6.7085492759999998E-5</v>
      </c>
      <c r="K37" s="38">
        <v>6.7085492759999998E-5</v>
      </c>
      <c r="L37" s="38">
        <v>124.77007180123201</v>
      </c>
      <c r="M37" s="38">
        <v>1.4199762634199999E-2</v>
      </c>
      <c r="N37" s="38">
        <v>3.0188471742000001E-2</v>
      </c>
      <c r="O37" s="38">
        <v>1.1180915460000001E-3</v>
      </c>
      <c r="P37" s="38">
        <v>3.0412090051199999E-3</v>
      </c>
      <c r="Q37" s="38">
        <v>3.1865609060999999E-3</v>
      </c>
      <c r="R37" s="38">
        <v>5.9929706865599998E-4</v>
      </c>
      <c r="S37" s="38">
        <v>2.2026403456200002E-6</v>
      </c>
      <c r="T37" s="38">
        <v>0</v>
      </c>
      <c r="U37" s="38">
        <v>2.4598014012000002E-7</v>
      </c>
      <c r="V37" s="38">
        <v>2.7505052031600002E-4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6.7085492759999998E-5</v>
      </c>
      <c r="AC37" s="38">
        <v>0</v>
      </c>
      <c r="AD37" s="38">
        <v>0</v>
      </c>
      <c r="AE37" s="38">
        <v>0</v>
      </c>
      <c r="AF37" s="38">
        <v>0</v>
      </c>
      <c r="AG37" s="38">
        <v>7.9664022652499999E-2</v>
      </c>
      <c r="AH37" s="38">
        <v>8.1965055054167998E-2</v>
      </c>
      <c r="AI37" s="38">
        <v>32</v>
      </c>
      <c r="AJ37" s="38">
        <v>0</v>
      </c>
      <c r="AK37" s="38">
        <v>3</v>
      </c>
      <c r="AL37" s="38">
        <v>2</v>
      </c>
      <c r="AM37" s="38">
        <v>38</v>
      </c>
      <c r="AN37" s="38">
        <v>25</v>
      </c>
      <c r="AO37" s="38">
        <v>29</v>
      </c>
      <c r="AP37" s="38">
        <v>24</v>
      </c>
      <c r="AQ37" s="38">
        <v>81</v>
      </c>
      <c r="AR37" s="38">
        <v>10</v>
      </c>
      <c r="AS37" s="38">
        <v>25</v>
      </c>
    </row>
    <row r="38" spans="1:45" x14ac:dyDescent="0.25">
      <c r="A38" s="38" t="s">
        <v>293</v>
      </c>
      <c r="B38" s="38" t="s">
        <v>257</v>
      </c>
      <c r="C38" s="38">
        <v>10</v>
      </c>
      <c r="D38" s="38">
        <v>1124.6896551724101</v>
      </c>
      <c r="E38" s="38">
        <v>128.19999999999999</v>
      </c>
      <c r="F38" s="38">
        <v>5.1906676965517205E-4</v>
      </c>
      <c r="G38" s="38">
        <v>12.82</v>
      </c>
      <c r="H38" s="38">
        <v>9.09732812079855E-3</v>
      </c>
      <c r="I38" s="38">
        <v>7.0756996495099801E-3</v>
      </c>
      <c r="J38" s="38">
        <v>8.0865138851542607E-3</v>
      </c>
      <c r="K38" s="38">
        <v>9.09732812079855E-3</v>
      </c>
      <c r="L38" s="38">
        <v>49.797095237862301</v>
      </c>
      <c r="M38" s="38">
        <v>0.76925695262896598</v>
      </c>
      <c r="N38" s="38">
        <v>2.7268185463261999E-2</v>
      </c>
      <c r="O38" s="38">
        <v>0.179974605405893</v>
      </c>
      <c r="P38" s="38">
        <v>3.5320134280626997E-2</v>
      </c>
      <c r="Q38" s="38">
        <v>2.8737423883636402E-2</v>
      </c>
      <c r="R38" s="38">
        <v>1.38968330603135E-2</v>
      </c>
      <c r="S38" s="38">
        <v>4.5772251505956098E-6</v>
      </c>
      <c r="T38" s="38">
        <v>1.47934029351724E-2</v>
      </c>
      <c r="U38" s="38">
        <v>0</v>
      </c>
      <c r="V38" s="38">
        <v>2.7840854008777398E-3</v>
      </c>
      <c r="W38" s="38">
        <v>2.2319871095172398E-3</v>
      </c>
      <c r="X38" s="38">
        <v>8.3050683144827596E-4</v>
      </c>
      <c r="Y38" s="38">
        <v>1.03813353931034E-3</v>
      </c>
      <c r="Z38" s="38">
        <v>0</v>
      </c>
      <c r="AA38" s="38">
        <v>0</v>
      </c>
      <c r="AB38" s="38">
        <v>9.3432018537930998E-4</v>
      </c>
      <c r="AC38" s="38">
        <v>0</v>
      </c>
      <c r="AD38" s="38">
        <v>0</v>
      </c>
      <c r="AE38" s="38">
        <v>0</v>
      </c>
      <c r="AF38" s="38">
        <v>0</v>
      </c>
      <c r="AG38" s="38">
        <v>0.71843559709090898</v>
      </c>
      <c r="AH38" s="38">
        <v>0.82965744946156705</v>
      </c>
      <c r="AI38" s="38">
        <v>0</v>
      </c>
      <c r="AJ38" s="38">
        <v>0</v>
      </c>
      <c r="AK38" s="38">
        <v>0</v>
      </c>
      <c r="AL38" s="38">
        <v>2</v>
      </c>
      <c r="AM38" s="38">
        <v>3</v>
      </c>
      <c r="AN38" s="38">
        <v>1</v>
      </c>
      <c r="AO38" s="38">
        <v>2</v>
      </c>
      <c r="AP38" s="38">
        <v>0</v>
      </c>
      <c r="AQ38" s="38">
        <v>2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45</v>
      </c>
      <c r="D39" s="38">
        <v>1060.44444444444</v>
      </c>
      <c r="E39" s="38">
        <v>1158.23</v>
      </c>
      <c r="F39" s="38">
        <v>4.4216588480000003E-3</v>
      </c>
      <c r="G39" s="38">
        <v>25.7384444444445</v>
      </c>
      <c r="H39" s="38">
        <v>7.7495389283368396E-2</v>
      </c>
      <c r="I39" s="38">
        <v>6.0274191664842103E-2</v>
      </c>
      <c r="J39" s="38">
        <v>6.8884790474105201E-2</v>
      </c>
      <c r="K39" s="38">
        <v>7.7495389283368396E-2</v>
      </c>
      <c r="L39" s="38">
        <v>424.19545930375602</v>
      </c>
      <c r="M39" s="38">
        <v>6.5528984127359999</v>
      </c>
      <c r="N39" s="38">
        <v>0.420732742352325</v>
      </c>
      <c r="O39" s="38">
        <v>1.53310971329745</v>
      </c>
      <c r="P39" s="38">
        <v>0.30087378615709098</v>
      </c>
      <c r="Q39" s="38">
        <v>0.244799112584727</v>
      </c>
      <c r="R39" s="38">
        <v>0.118379866430545</v>
      </c>
      <c r="S39" s="38">
        <v>3.8990991659636302E-5</v>
      </c>
      <c r="T39" s="38">
        <v>0.12601727716800001</v>
      </c>
      <c r="U39" s="38">
        <v>0</v>
      </c>
      <c r="V39" s="38">
        <v>2.3716170184727301E-2</v>
      </c>
      <c r="W39" s="38">
        <v>1.90131330464E-2</v>
      </c>
      <c r="X39" s="38">
        <v>7.0746541567999997E-3</v>
      </c>
      <c r="Y39" s="38">
        <v>8.8433176960000005E-3</v>
      </c>
      <c r="Z39" s="38">
        <v>0</v>
      </c>
      <c r="AA39" s="38">
        <v>0</v>
      </c>
      <c r="AB39" s="38">
        <v>7.9589859264000001E-3</v>
      </c>
      <c r="AC39" s="38">
        <v>0</v>
      </c>
      <c r="AD39" s="38">
        <v>0</v>
      </c>
      <c r="AE39" s="38">
        <v>0</v>
      </c>
      <c r="AF39" s="38">
        <v>0</v>
      </c>
      <c r="AG39" s="38">
        <v>6.1199778146181796</v>
      </c>
      <c r="AH39" s="38">
        <v>7.0674187150487304</v>
      </c>
      <c r="AI39" s="38">
        <v>7</v>
      </c>
      <c r="AJ39" s="38">
        <v>7</v>
      </c>
      <c r="AK39" s="38">
        <v>5</v>
      </c>
      <c r="AL39" s="38">
        <v>6</v>
      </c>
      <c r="AM39" s="38">
        <v>0</v>
      </c>
      <c r="AN39" s="38">
        <v>2</v>
      </c>
      <c r="AO39" s="38">
        <v>3</v>
      </c>
      <c r="AP39" s="38">
        <v>3</v>
      </c>
      <c r="AQ39" s="38">
        <v>11</v>
      </c>
      <c r="AR39" s="38">
        <v>1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2</v>
      </c>
      <c r="D40" s="38">
        <v>1069.5</v>
      </c>
      <c r="E40" s="38">
        <v>160</v>
      </c>
      <c r="F40" s="38">
        <v>6.1603199999999997E-4</v>
      </c>
      <c r="G40" s="38">
        <v>80</v>
      </c>
      <c r="H40" s="38">
        <v>1.09167354947368E-2</v>
      </c>
      <c r="I40" s="38">
        <v>8.4574709052631595E-3</v>
      </c>
      <c r="J40" s="38">
        <v>9.6571121684210504E-3</v>
      </c>
      <c r="K40" s="38">
        <v>1.09167354947368E-2</v>
      </c>
      <c r="L40" s="38">
        <v>59.099533946181801</v>
      </c>
      <c r="M40" s="38">
        <v>0.91295942399999996</v>
      </c>
      <c r="N40" s="38">
        <v>5.7938543618711397E-2</v>
      </c>
      <c r="O40" s="38">
        <v>0.21359509527272699</v>
      </c>
      <c r="P40" s="38">
        <v>4.1918177454545402E-2</v>
      </c>
      <c r="Q40" s="38">
        <v>3.4105771636363601E-2</v>
      </c>
      <c r="R40" s="38">
        <v>1.6492856727272701E-2</v>
      </c>
      <c r="S40" s="38">
        <v>5.4322821818181797E-6</v>
      </c>
      <c r="T40" s="38">
        <v>1.7556912000000001E-2</v>
      </c>
      <c r="U40" s="38">
        <v>0</v>
      </c>
      <c r="V40" s="38">
        <v>3.30417163636364E-3</v>
      </c>
      <c r="W40" s="38">
        <v>2.6489375999999999E-3</v>
      </c>
      <c r="X40" s="38">
        <v>9.856512E-4</v>
      </c>
      <c r="Y40" s="38">
        <v>1.2320639999999999E-3</v>
      </c>
      <c r="Z40" s="38">
        <v>0</v>
      </c>
      <c r="AA40" s="38">
        <v>0</v>
      </c>
      <c r="AB40" s="38">
        <v>1.1088576E-3</v>
      </c>
      <c r="AC40" s="38">
        <v>0</v>
      </c>
      <c r="AD40" s="38">
        <v>0</v>
      </c>
      <c r="AE40" s="38">
        <v>0</v>
      </c>
      <c r="AF40" s="38">
        <v>0</v>
      </c>
      <c r="AG40" s="38">
        <v>0.852644290909091</v>
      </c>
      <c r="AH40" s="38">
        <v>0.98464314763636296</v>
      </c>
      <c r="AI40" s="38">
        <v>1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1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30</v>
      </c>
      <c r="D41" s="38">
        <v>714.76543209876502</v>
      </c>
      <c r="E41" s="38">
        <v>156.25</v>
      </c>
      <c r="F41" s="38">
        <v>4.0205555555555502E-4</v>
      </c>
      <c r="G41" s="38">
        <v>5.2083333333333304</v>
      </c>
      <c r="H41" s="38">
        <v>7.0465526315789499E-3</v>
      </c>
      <c r="I41" s="38">
        <v>5.4806520467836298E-3</v>
      </c>
      <c r="J41" s="38">
        <v>6.2636023391812899E-3</v>
      </c>
      <c r="K41" s="38">
        <v>7.0465526315789499E-3</v>
      </c>
      <c r="L41" s="38">
        <v>38.571528676767699</v>
      </c>
      <c r="M41" s="38">
        <v>0.59584633333333303</v>
      </c>
      <c r="N41" s="38">
        <v>2.0099229185054399E-2</v>
      </c>
      <c r="O41" s="38">
        <v>0.13940362626262601</v>
      </c>
      <c r="P41" s="38">
        <v>2.7358053030303E-2</v>
      </c>
      <c r="Q41" s="38">
        <v>2.2259257575757599E-2</v>
      </c>
      <c r="R41" s="38">
        <v>1.0764123737373701E-2</v>
      </c>
      <c r="S41" s="38">
        <v>3.54539898989899E-6</v>
      </c>
      <c r="T41" s="38">
        <v>1.14585833333333E-2</v>
      </c>
      <c r="U41" s="38">
        <v>0</v>
      </c>
      <c r="V41" s="38">
        <v>2.1564797979798001E-3</v>
      </c>
      <c r="W41" s="38">
        <v>1.7288388888888899E-3</v>
      </c>
      <c r="X41" s="38">
        <v>6.4328888888888903E-4</v>
      </c>
      <c r="Y41" s="38">
        <v>8.0411111111111102E-4</v>
      </c>
      <c r="Z41" s="38">
        <v>0</v>
      </c>
      <c r="AA41" s="38">
        <v>0</v>
      </c>
      <c r="AB41" s="38">
        <v>7.2369999999999997E-4</v>
      </c>
      <c r="AC41" s="38">
        <v>0</v>
      </c>
      <c r="AD41" s="38">
        <v>0</v>
      </c>
      <c r="AE41" s="38">
        <v>0</v>
      </c>
      <c r="AF41" s="38">
        <v>0</v>
      </c>
      <c r="AG41" s="38">
        <v>0.55648143939393901</v>
      </c>
      <c r="AH41" s="38">
        <v>0.64263097979798001</v>
      </c>
      <c r="AI41" s="38">
        <v>1</v>
      </c>
      <c r="AJ41" s="38">
        <v>8</v>
      </c>
      <c r="AK41" s="38">
        <v>4</v>
      </c>
      <c r="AL41" s="38">
        <v>5</v>
      </c>
      <c r="AM41" s="38">
        <v>0</v>
      </c>
      <c r="AN41" s="38">
        <v>5</v>
      </c>
      <c r="AO41" s="38">
        <v>2</v>
      </c>
      <c r="AP41" s="38">
        <v>4</v>
      </c>
      <c r="AQ41" s="38">
        <v>1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40</v>
      </c>
      <c r="D42" s="38">
        <v>714.76543209876502</v>
      </c>
      <c r="E42" s="38">
        <v>255.4</v>
      </c>
      <c r="F42" s="38">
        <v>6.5718392888888897E-4</v>
      </c>
      <c r="G42" s="38">
        <v>6.3849999999999998</v>
      </c>
      <c r="H42" s="38">
        <v>1.15180130694737E-2</v>
      </c>
      <c r="I42" s="38">
        <v>8.9584546095906395E-3</v>
      </c>
      <c r="J42" s="38">
        <v>1.02382338395322E-2</v>
      </c>
      <c r="K42" s="38">
        <v>1.15180130694737E-2</v>
      </c>
      <c r="L42" s="38">
        <v>63.047477913897403</v>
      </c>
      <c r="M42" s="38">
        <v>0.973946582613334</v>
      </c>
      <c r="N42" s="38">
        <v>3.2853396056722599E-2</v>
      </c>
      <c r="O42" s="38">
        <v>0.22786359134383799</v>
      </c>
      <c r="P42" s="38">
        <v>4.4718379161212102E-2</v>
      </c>
      <c r="Q42" s="38">
        <v>3.6384092063030303E-2</v>
      </c>
      <c r="R42" s="38">
        <v>1.7594606096161602E-2</v>
      </c>
      <c r="S42" s="38">
        <v>5.7951673729292898E-6</v>
      </c>
      <c r="T42" s="38">
        <v>1.8729741973333301E-2</v>
      </c>
      <c r="U42" s="38">
        <v>0</v>
      </c>
      <c r="V42" s="38">
        <v>3.5248956185858602E-3</v>
      </c>
      <c r="W42" s="38">
        <v>2.8258908942222199E-3</v>
      </c>
      <c r="X42" s="38">
        <v>1.05149428622222E-3</v>
      </c>
      <c r="Y42" s="38">
        <v>1.3143678577777801E-3</v>
      </c>
      <c r="Z42" s="38">
        <v>0</v>
      </c>
      <c r="AA42" s="38">
        <v>0</v>
      </c>
      <c r="AB42" s="38">
        <v>1.1829310720000001E-3</v>
      </c>
      <c r="AC42" s="38">
        <v>0</v>
      </c>
      <c r="AD42" s="38">
        <v>0</v>
      </c>
      <c r="AE42" s="38">
        <v>0</v>
      </c>
      <c r="AF42" s="38">
        <v>0</v>
      </c>
      <c r="AG42" s="38">
        <v>0.90960230157575706</v>
      </c>
      <c r="AH42" s="38">
        <v>1.0504188943385899</v>
      </c>
      <c r="AI42" s="38">
        <v>10</v>
      </c>
      <c r="AJ42" s="38">
        <v>4</v>
      </c>
      <c r="AK42" s="38">
        <v>7</v>
      </c>
      <c r="AL42" s="38">
        <v>7</v>
      </c>
      <c r="AM42" s="38">
        <v>4</v>
      </c>
      <c r="AN42" s="38">
        <v>2</v>
      </c>
      <c r="AO42" s="38">
        <v>1</v>
      </c>
      <c r="AP42" s="38">
        <v>3</v>
      </c>
      <c r="AQ42" s="38">
        <v>1</v>
      </c>
      <c r="AR42" s="38">
        <v>1</v>
      </c>
      <c r="AS42" s="38">
        <v>0</v>
      </c>
    </row>
    <row r="43" spans="1:45" x14ac:dyDescent="0.25">
      <c r="A43" s="38" t="s">
        <v>293</v>
      </c>
      <c r="B43" s="38" t="s">
        <v>262</v>
      </c>
      <c r="C43" s="38">
        <v>338</v>
      </c>
      <c r="D43" s="38">
        <v>1124.6896551724101</v>
      </c>
      <c r="E43" s="38">
        <v>4621.5</v>
      </c>
      <c r="F43" s="38">
        <v>1.8711911668965599E-2</v>
      </c>
      <c r="G43" s="38">
        <v>13.6730769230769</v>
      </c>
      <c r="H43" s="38">
        <v>0.66787130880000001</v>
      </c>
      <c r="I43" s="38">
        <v>0.53429704704000003</v>
      </c>
      <c r="J43" s="38">
        <v>0.56769061247999997</v>
      </c>
      <c r="K43" s="38">
        <v>0.63447774335999996</v>
      </c>
      <c r="L43" s="38">
        <v>1815.2425510063399</v>
      </c>
      <c r="M43" s="38">
        <v>22.7911084128</v>
      </c>
      <c r="N43" s="38">
        <v>1.7311046930505101</v>
      </c>
      <c r="O43" s="38">
        <v>2.2641413119448299</v>
      </c>
      <c r="P43" s="38">
        <v>2.2547853561103501</v>
      </c>
      <c r="Q43" s="38">
        <v>0.47715374755862</v>
      </c>
      <c r="R43" s="38">
        <v>2.0115305044137899</v>
      </c>
      <c r="S43" s="38">
        <v>2.2454294002758701E-4</v>
      </c>
      <c r="T43" s="38">
        <v>0.32745845420689701</v>
      </c>
      <c r="U43" s="38">
        <v>1.0291551417931E-2</v>
      </c>
      <c r="V43" s="38">
        <v>5.8942521757241399E-2</v>
      </c>
      <c r="W43" s="38">
        <v>3.9295014504827697E-2</v>
      </c>
      <c r="X43" s="38">
        <v>6.6427286424827498E-3</v>
      </c>
      <c r="Y43" s="38">
        <v>3.2745845420689801E-3</v>
      </c>
      <c r="Z43" s="38">
        <v>6.9234073175172698E-3</v>
      </c>
      <c r="AA43" s="38">
        <v>2.7132271919999801E-3</v>
      </c>
      <c r="AB43" s="38">
        <v>2.1518698419310402E-2</v>
      </c>
      <c r="AC43" s="38">
        <v>4.0230610088275998E-2</v>
      </c>
      <c r="AD43" s="38">
        <v>0.10291551417931</v>
      </c>
      <c r="AE43" s="38">
        <v>1.4969529335172401E-2</v>
      </c>
      <c r="AF43" s="38">
        <v>7.8590029009655393E-2</v>
      </c>
      <c r="AG43" s="38">
        <v>11.9288436889655</v>
      </c>
      <c r="AH43" s="38">
        <v>17.5648714836579</v>
      </c>
      <c r="AI43" s="38">
        <v>26</v>
      </c>
      <c r="AJ43" s="38">
        <v>51</v>
      </c>
      <c r="AK43" s="38">
        <v>45</v>
      </c>
      <c r="AL43" s="38">
        <v>90</v>
      </c>
      <c r="AM43" s="38">
        <v>23</v>
      </c>
      <c r="AN43" s="38">
        <v>18</v>
      </c>
      <c r="AO43" s="38">
        <v>19</v>
      </c>
      <c r="AP43" s="38">
        <v>35</v>
      </c>
      <c r="AQ43" s="38">
        <v>28</v>
      </c>
      <c r="AR43" s="38">
        <v>3</v>
      </c>
      <c r="AS43" s="38">
        <v>0</v>
      </c>
    </row>
    <row r="44" spans="1:45" x14ac:dyDescent="0.25">
      <c r="A44" s="38" t="s">
        <v>293</v>
      </c>
      <c r="B44" s="38" t="s">
        <v>263</v>
      </c>
      <c r="C44" s="38">
        <v>1389</v>
      </c>
      <c r="D44" s="38">
        <v>1060.44444444444</v>
      </c>
      <c r="E44" s="38">
        <v>33969.180000000102</v>
      </c>
      <c r="F44" s="38">
        <v>0.129680741568</v>
      </c>
      <c r="G44" s="38">
        <v>24.4558531317495</v>
      </c>
      <c r="H44" s="38">
        <v>4.6286049298116696</v>
      </c>
      <c r="I44" s="38">
        <v>3.7028839438493102</v>
      </c>
      <c r="J44" s="38">
        <v>3.9343141903399301</v>
      </c>
      <c r="K44" s="38">
        <v>4.3971746833211096</v>
      </c>
      <c r="L44" s="38">
        <v>12580.3287395116</v>
      </c>
      <c r="M44" s="38">
        <v>157.951143229824</v>
      </c>
      <c r="N44" s="38">
        <v>11.568748857583101</v>
      </c>
      <c r="O44" s="38">
        <v>15.691369729728001</v>
      </c>
      <c r="P44" s="38">
        <v>15.626529358944101</v>
      </c>
      <c r="Q44" s="38">
        <v>3.3068589099839998</v>
      </c>
      <c r="R44" s="38">
        <v>13.94067971856</v>
      </c>
      <c r="S44" s="38">
        <v>1.55616889881601E-3</v>
      </c>
      <c r="T44" s="38">
        <v>2.26941297744</v>
      </c>
      <c r="U44" s="38">
        <v>7.1324407862399797E-2</v>
      </c>
      <c r="V44" s="38">
        <v>0.40849433593919798</v>
      </c>
      <c r="W44" s="38">
        <v>0.27232955729280001</v>
      </c>
      <c r="X44" s="38">
        <v>4.6036663256640201E-2</v>
      </c>
      <c r="Y44" s="38">
        <v>2.2694129774399802E-2</v>
      </c>
      <c r="Z44" s="38">
        <v>4.7981874380159599E-2</v>
      </c>
      <c r="AA44" s="38">
        <v>1.8803707527359902E-2</v>
      </c>
      <c r="AB44" s="38">
        <v>0.14913285280319999</v>
      </c>
      <c r="AC44" s="38">
        <v>0.27881359437120101</v>
      </c>
      <c r="AD44" s="38">
        <v>0.71324407862400396</v>
      </c>
      <c r="AE44" s="38">
        <v>0.103744593254399</v>
      </c>
      <c r="AF44" s="38">
        <v>0.54465911458560001</v>
      </c>
      <c r="AG44" s="38">
        <v>82.671472749600099</v>
      </c>
      <c r="AH44" s="38">
        <v>121.731312109882</v>
      </c>
      <c r="AI44" s="38">
        <v>120</v>
      </c>
      <c r="AJ44" s="38">
        <v>293</v>
      </c>
      <c r="AK44" s="38">
        <v>316</v>
      </c>
      <c r="AL44" s="38">
        <v>392</v>
      </c>
      <c r="AM44" s="38">
        <v>63</v>
      </c>
      <c r="AN44" s="38">
        <v>29</v>
      </c>
      <c r="AO44" s="38">
        <v>15</v>
      </c>
      <c r="AP44" s="38">
        <v>35</v>
      </c>
      <c r="AQ44" s="38">
        <v>98</v>
      </c>
      <c r="AR44" s="38">
        <v>19</v>
      </c>
      <c r="AS44" s="38">
        <v>9</v>
      </c>
    </row>
    <row r="45" spans="1:45" x14ac:dyDescent="0.25">
      <c r="A45" s="38" t="s">
        <v>293</v>
      </c>
      <c r="B45" s="38" t="s">
        <v>264</v>
      </c>
      <c r="C45" s="38">
        <v>24</v>
      </c>
      <c r="D45" s="38">
        <v>1069.5</v>
      </c>
      <c r="E45" s="38">
        <v>2332.4499999999998</v>
      </c>
      <c r="F45" s="38">
        <v>8.9803989899999992E-3</v>
      </c>
      <c r="G45" s="38">
        <v>97.185416666666697</v>
      </c>
      <c r="H45" s="38">
        <v>0.31892850813101498</v>
      </c>
      <c r="I45" s="38">
        <v>0.25482227534086199</v>
      </c>
      <c r="J45" s="38">
        <v>0.2708488335384</v>
      </c>
      <c r="K45" s="38">
        <v>0.30290194993347702</v>
      </c>
      <c r="L45" s="38">
        <v>871.18850601990005</v>
      </c>
      <c r="M45" s="38">
        <v>10.93812596982</v>
      </c>
      <c r="N45" s="38">
        <v>0.83080826331810798</v>
      </c>
      <c r="O45" s="38">
        <v>1.08662827779</v>
      </c>
      <c r="P45" s="38">
        <v>1.0821380782950001</v>
      </c>
      <c r="Q45" s="38">
        <v>0.22900017424499999</v>
      </c>
      <c r="R45" s="38">
        <v>0.96539289142499995</v>
      </c>
      <c r="S45" s="38">
        <v>1.0776478788E-4</v>
      </c>
      <c r="T45" s="38">
        <v>0.157156982325</v>
      </c>
      <c r="U45" s="38">
        <v>4.9392194445000001E-3</v>
      </c>
      <c r="V45" s="38">
        <v>2.8288256818500002E-2</v>
      </c>
      <c r="W45" s="38">
        <v>1.8858837879000001E-2</v>
      </c>
      <c r="X45" s="38">
        <v>3.1880416414499999E-3</v>
      </c>
      <c r="Y45" s="38">
        <v>1.5715698232499999E-3</v>
      </c>
      <c r="Z45" s="38">
        <v>3.3227476263000002E-3</v>
      </c>
      <c r="AA45" s="38">
        <v>1.30215785355E-3</v>
      </c>
      <c r="AB45" s="38">
        <v>1.03274588385E-2</v>
      </c>
      <c r="AC45" s="38">
        <v>1.9307857828499999E-2</v>
      </c>
      <c r="AD45" s="38">
        <v>4.9392194445000003E-2</v>
      </c>
      <c r="AE45" s="38">
        <v>7.1843191919999999E-3</v>
      </c>
      <c r="AF45" s="38">
        <v>3.7717675758000002E-2</v>
      </c>
      <c r="AG45" s="38">
        <v>5.7250043561249999</v>
      </c>
      <c r="AH45" s="38">
        <v>8.4299005319130007</v>
      </c>
      <c r="AI45" s="38">
        <v>2</v>
      </c>
      <c r="AJ45" s="38">
        <v>5</v>
      </c>
      <c r="AK45" s="38">
        <v>4</v>
      </c>
      <c r="AL45" s="38">
        <v>10</v>
      </c>
      <c r="AM45" s="38">
        <v>0</v>
      </c>
      <c r="AN45" s="38">
        <v>0</v>
      </c>
      <c r="AO45" s="38">
        <v>0</v>
      </c>
      <c r="AP45" s="38">
        <v>0</v>
      </c>
      <c r="AQ45" s="38">
        <v>3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5277</v>
      </c>
      <c r="D46" s="38">
        <v>714.76543209876502</v>
      </c>
      <c r="E46" s="38">
        <v>31349.410000000102</v>
      </c>
      <c r="F46" s="38">
        <v>8.0666908504892304E-2</v>
      </c>
      <c r="G46" s="38">
        <v>5.9407636914913899</v>
      </c>
      <c r="H46" s="38">
        <v>8.9974628716997795</v>
      </c>
      <c r="I46" s="38">
        <v>7.0540108914120996</v>
      </c>
      <c r="J46" s="38">
        <v>7.6298485152008304</v>
      </c>
      <c r="K46" s="38">
        <v>8.4936049508845404</v>
      </c>
      <c r="L46" s="38">
        <v>7825.4967940594797</v>
      </c>
      <c r="M46" s="38">
        <v>98.252294558951306</v>
      </c>
      <c r="N46" s="38">
        <v>3.7313895650303701</v>
      </c>
      <c r="O46" s="38">
        <v>9.7606959290916304</v>
      </c>
      <c r="P46" s="38">
        <v>9.7203624748387405</v>
      </c>
      <c r="Q46" s="38">
        <v>2.0570061668745501</v>
      </c>
      <c r="R46" s="38">
        <v>8.6716926642756107</v>
      </c>
      <c r="S46" s="38">
        <v>9.6800290205864103E-4</v>
      </c>
      <c r="T46" s="38">
        <v>1.41167089883547</v>
      </c>
      <c r="U46" s="38">
        <v>4.43667996776861E-2</v>
      </c>
      <c r="V46" s="38">
        <v>0.25410076179038699</v>
      </c>
      <c r="W46" s="38">
        <v>0.16940050786028399</v>
      </c>
      <c r="X46" s="38">
        <v>2.8636752519235201E-2</v>
      </c>
      <c r="Y46" s="38">
        <v>1.41167089883563E-2</v>
      </c>
      <c r="Z46" s="38">
        <v>2.984675614681E-2</v>
      </c>
      <c r="AA46" s="38">
        <v>1.16967017332091E-2</v>
      </c>
      <c r="AB46" s="38">
        <v>9.2766944780624E-2</v>
      </c>
      <c r="AC46" s="38">
        <v>0.17343385328549701</v>
      </c>
      <c r="AD46" s="38">
        <v>0.443667996776899</v>
      </c>
      <c r="AE46" s="38">
        <v>6.4533526803911195E-2</v>
      </c>
      <c r="AF46" s="38">
        <v>0.33880101572056798</v>
      </c>
      <c r="AG46" s="38">
        <v>51.425154171863802</v>
      </c>
      <c r="AH46" s="38">
        <v>75.722027013540995</v>
      </c>
      <c r="AI46" s="38">
        <v>2066</v>
      </c>
      <c r="AJ46" s="38">
        <v>359</v>
      </c>
      <c r="AK46" s="38">
        <v>158</v>
      </c>
      <c r="AL46" s="38">
        <v>612</v>
      </c>
      <c r="AM46" s="38">
        <v>213</v>
      </c>
      <c r="AN46" s="38">
        <v>305</v>
      </c>
      <c r="AO46" s="38">
        <v>94</v>
      </c>
      <c r="AP46" s="38">
        <v>800</v>
      </c>
      <c r="AQ46" s="38">
        <v>504</v>
      </c>
      <c r="AR46" s="38">
        <v>67</v>
      </c>
      <c r="AS46" s="38">
        <v>99</v>
      </c>
    </row>
    <row r="47" spans="1:45" x14ac:dyDescent="0.25">
      <c r="A47" s="38" t="s">
        <v>293</v>
      </c>
      <c r="B47" s="38" t="s">
        <v>266</v>
      </c>
      <c r="C47" s="38">
        <v>4104</v>
      </c>
      <c r="D47" s="38">
        <v>802.59090909090901</v>
      </c>
      <c r="E47" s="38">
        <v>25325.8200000002</v>
      </c>
      <c r="F47" s="38">
        <v>7.3174582430180699E-2</v>
      </c>
      <c r="G47" s="38">
        <v>6.1710087719298699</v>
      </c>
      <c r="H47" s="38">
        <v>6.5294242783852496</v>
      </c>
      <c r="I47" s="38">
        <v>5.0929509371406398</v>
      </c>
      <c r="J47" s="38">
        <v>5.4847163938437902</v>
      </c>
      <c r="K47" s="38">
        <v>6.2029530644660804</v>
      </c>
      <c r="L47" s="38">
        <v>7098.6662415518304</v>
      </c>
      <c r="M47" s="38">
        <v>89.126641399963802</v>
      </c>
      <c r="N47" s="38">
        <v>4.4325008884229202</v>
      </c>
      <c r="O47" s="38">
        <v>8.8541244740521101</v>
      </c>
      <c r="P47" s="38">
        <v>8.8175371828366504</v>
      </c>
      <c r="Q47" s="38">
        <v>1.8659518519696101</v>
      </c>
      <c r="R47" s="38">
        <v>7.8662676112444903</v>
      </c>
      <c r="S47" s="38">
        <v>8.7809498916220196E-4</v>
      </c>
      <c r="T47" s="38">
        <v>1.2805551925281999</v>
      </c>
      <c r="U47" s="38">
        <v>4.02460203366009E-2</v>
      </c>
      <c r="V47" s="38">
        <v>0.23049993465506399</v>
      </c>
      <c r="W47" s="38">
        <v>0.153666623103385</v>
      </c>
      <c r="X47" s="38">
        <v>2.59769767627149E-2</v>
      </c>
      <c r="Y47" s="38">
        <v>1.2805551925282099E-2</v>
      </c>
      <c r="Z47" s="38">
        <v>2.7074595499168401E-2</v>
      </c>
      <c r="AA47" s="38">
        <v>1.0610314452376301E-2</v>
      </c>
      <c r="AB47" s="38">
        <v>8.4150769794704997E-2</v>
      </c>
      <c r="AC47" s="38">
        <v>0.157325352224891</v>
      </c>
      <c r="AD47" s="38">
        <v>0.40246020336599803</v>
      </c>
      <c r="AE47" s="38">
        <v>5.8539665944144899E-2</v>
      </c>
      <c r="AF47" s="38">
        <v>0.30733324620676999</v>
      </c>
      <c r="AG47" s="38">
        <v>46.6487962992408</v>
      </c>
      <c r="AH47" s="38">
        <v>68.688980527211996</v>
      </c>
      <c r="AI47" s="38">
        <v>657</v>
      </c>
      <c r="AJ47" s="38">
        <v>1027</v>
      </c>
      <c r="AK47" s="38">
        <v>457</v>
      </c>
      <c r="AL47" s="38">
        <v>1353</v>
      </c>
      <c r="AM47" s="38">
        <v>152</v>
      </c>
      <c r="AN47" s="38">
        <v>107</v>
      </c>
      <c r="AO47" s="38">
        <v>94</v>
      </c>
      <c r="AP47" s="38">
        <v>168</v>
      </c>
      <c r="AQ47" s="38">
        <v>75</v>
      </c>
      <c r="AR47" s="38">
        <v>5</v>
      </c>
      <c r="AS47" s="38">
        <v>9</v>
      </c>
    </row>
    <row r="48" spans="1:45" x14ac:dyDescent="0.25">
      <c r="A48" s="38" t="s">
        <v>293</v>
      </c>
      <c r="B48" s="38" t="s">
        <v>267</v>
      </c>
      <c r="C48" s="38">
        <v>195</v>
      </c>
      <c r="D48" s="38">
        <v>646.30198019802003</v>
      </c>
      <c r="E48" s="38">
        <v>1219.97</v>
      </c>
      <c r="F48" s="38">
        <v>2.83848849641584E-3</v>
      </c>
      <c r="G48" s="38">
        <v>6.2562564102564098</v>
      </c>
      <c r="H48" s="38">
        <v>3.2926466558423802E-2</v>
      </c>
      <c r="I48" s="38">
        <v>2.5328051198787602E-2</v>
      </c>
      <c r="J48" s="38">
        <v>2.7860856318666201E-2</v>
      </c>
      <c r="K48" s="38">
        <v>3.0393661438545001E-2</v>
      </c>
      <c r="L48" s="38">
        <v>275.36176903730097</v>
      </c>
      <c r="M48" s="38">
        <v>3.4572789886345001</v>
      </c>
      <c r="N48" s="38">
        <v>0.36576225753477298</v>
      </c>
      <c r="O48" s="38">
        <v>0.34345710806631702</v>
      </c>
      <c r="P48" s="38">
        <v>0.34203786381810802</v>
      </c>
      <c r="Q48" s="38">
        <v>7.2381456658603904E-2</v>
      </c>
      <c r="R48" s="38">
        <v>0.30513751336470402</v>
      </c>
      <c r="S48" s="38">
        <v>3.4061861956990102E-5</v>
      </c>
      <c r="T48" s="38">
        <v>4.9673548687277198E-2</v>
      </c>
      <c r="U48" s="38">
        <v>1.56116867302871E-3</v>
      </c>
      <c r="V48" s="38">
        <v>8.9412387637098894E-3</v>
      </c>
      <c r="W48" s="38">
        <v>5.9608258424732599E-3</v>
      </c>
      <c r="X48" s="38">
        <v>1.0076634162276201E-3</v>
      </c>
      <c r="Y48" s="38">
        <v>4.9673548687277202E-4</v>
      </c>
      <c r="Z48" s="38">
        <v>1.0502407436738599E-3</v>
      </c>
      <c r="AA48" s="38">
        <v>4.1158083198029698E-4</v>
      </c>
      <c r="AB48" s="38">
        <v>3.2642617708782198E-3</v>
      </c>
      <c r="AC48" s="38">
        <v>6.1027502672940503E-3</v>
      </c>
      <c r="AD48" s="38">
        <v>1.56116867302871E-2</v>
      </c>
      <c r="AE48" s="38">
        <v>2.2707907971326702E-3</v>
      </c>
      <c r="AF48" s="38">
        <v>1.1921651684946501E-2</v>
      </c>
      <c r="AG48" s="38">
        <v>1.8095364164651</v>
      </c>
      <c r="AH48" s="38">
        <v>2.66448915158555</v>
      </c>
      <c r="AI48" s="38">
        <v>9</v>
      </c>
      <c r="AJ48" s="38">
        <v>14</v>
      </c>
      <c r="AK48" s="38">
        <v>12</v>
      </c>
      <c r="AL48" s="38">
        <v>21</v>
      </c>
      <c r="AM48" s="38">
        <v>8</v>
      </c>
      <c r="AN48" s="38">
        <v>6</v>
      </c>
      <c r="AO48" s="38">
        <v>11</v>
      </c>
      <c r="AP48" s="38">
        <v>36</v>
      </c>
      <c r="AQ48" s="38">
        <v>63</v>
      </c>
      <c r="AR48" s="38">
        <v>14</v>
      </c>
      <c r="AS48" s="38">
        <v>1</v>
      </c>
    </row>
    <row r="49" spans="1:45" x14ac:dyDescent="0.25">
      <c r="A49" s="38" t="s">
        <v>293</v>
      </c>
      <c r="B49" s="38" t="s">
        <v>268</v>
      </c>
      <c r="C49" s="38">
        <v>4</v>
      </c>
      <c r="D49" s="38">
        <v>384.62732919254699</v>
      </c>
      <c r="E49" s="38">
        <v>23.5</v>
      </c>
      <c r="F49" s="38">
        <v>3.2539472049689398E-5</v>
      </c>
      <c r="G49" s="38">
        <v>5.875</v>
      </c>
      <c r="H49" s="38">
        <v>3.7745787577639697E-4</v>
      </c>
      <c r="I49" s="38">
        <v>2.9035221213569E-4</v>
      </c>
      <c r="J49" s="38">
        <v>3.1938743334925901E-4</v>
      </c>
      <c r="K49" s="38">
        <v>3.4842265456282802E-4</v>
      </c>
      <c r="L49" s="38">
        <v>3.1566541835403701</v>
      </c>
      <c r="M49" s="38">
        <v>3.9633076956521698E-2</v>
      </c>
      <c r="N49" s="38">
        <v>4.1929748071596398E-3</v>
      </c>
      <c r="O49" s="38">
        <v>3.9372761180124201E-3</v>
      </c>
      <c r="P49" s="38">
        <v>3.9210063819875799E-3</v>
      </c>
      <c r="Q49" s="38">
        <v>8.2975653726708105E-4</v>
      </c>
      <c r="R49" s="38">
        <v>3.4979932453416099E-3</v>
      </c>
      <c r="S49" s="38">
        <v>3.90473664596273E-7</v>
      </c>
      <c r="T49" s="38">
        <v>5.6944076086956499E-4</v>
      </c>
      <c r="U49" s="38">
        <v>1.7896709627329201E-5</v>
      </c>
      <c r="V49" s="38">
        <v>1.0249933695652201E-4</v>
      </c>
      <c r="W49" s="38">
        <v>6.8332891304347801E-5</v>
      </c>
      <c r="X49" s="38">
        <v>1.1551512577639699E-5</v>
      </c>
      <c r="Y49" s="38">
        <v>5.6944076086956501E-6</v>
      </c>
      <c r="Z49" s="38">
        <v>1.20396046583851E-5</v>
      </c>
      <c r="AA49" s="38">
        <v>4.7182234472049701E-6</v>
      </c>
      <c r="AB49" s="38">
        <v>3.7420392857142899E-5</v>
      </c>
      <c r="AC49" s="38">
        <v>6.9959864906832297E-5</v>
      </c>
      <c r="AD49" s="38">
        <v>1.78967096273292E-4</v>
      </c>
      <c r="AE49" s="38">
        <v>2.6031577639751598E-5</v>
      </c>
      <c r="AF49" s="38">
        <v>1.3666578260869601E-4</v>
      </c>
      <c r="AG49" s="38">
        <v>2.0743913431676999E-2</v>
      </c>
      <c r="AH49" s="38">
        <v>3.0544802413043502E-2</v>
      </c>
      <c r="AI49" s="38">
        <v>1</v>
      </c>
      <c r="AJ49" s="38">
        <v>1</v>
      </c>
      <c r="AK49" s="38">
        <v>1</v>
      </c>
      <c r="AL49" s="38">
        <v>1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381</v>
      </c>
      <c r="D50" s="38">
        <v>116.5</v>
      </c>
      <c r="E50" s="38">
        <v>2529.1</v>
      </c>
      <c r="F50" s="38">
        <v>1.06070454E-3</v>
      </c>
      <c r="G50" s="38">
        <v>6.6380577427821503</v>
      </c>
      <c r="H50" s="38">
        <v>2.7447769788923201E-2</v>
      </c>
      <c r="I50" s="38">
        <v>2.08224460467691E-2</v>
      </c>
      <c r="J50" s="38">
        <v>2.27153956873846E-2</v>
      </c>
      <c r="K50" s="38">
        <v>2.5554820148307601E-2</v>
      </c>
      <c r="L50" s="38">
        <v>102.898947425401</v>
      </c>
      <c r="M50" s="38">
        <v>1.2919381297200101</v>
      </c>
      <c r="N50" s="38">
        <v>0.10630696244472899</v>
      </c>
      <c r="O50" s="38">
        <v>0.12834524933999999</v>
      </c>
      <c r="P50" s="38">
        <v>0.12781489706999999</v>
      </c>
      <c r="Q50" s="38">
        <v>2.7047965770000001E-2</v>
      </c>
      <c r="R50" s="38">
        <v>0.11402573805000001</v>
      </c>
      <c r="S50" s="38">
        <v>1.2728454479999999E-5</v>
      </c>
      <c r="T50" s="38">
        <v>1.8562329450000001E-2</v>
      </c>
      <c r="U50" s="38">
        <v>5.8338749699999898E-4</v>
      </c>
      <c r="V50" s="38">
        <v>3.341219301E-3</v>
      </c>
      <c r="W50" s="38">
        <v>2.2274795340000001E-3</v>
      </c>
      <c r="X50" s="38">
        <v>3.7655011170000099E-4</v>
      </c>
      <c r="Y50" s="38">
        <v>1.8562329450000101E-4</v>
      </c>
      <c r="Z50" s="38">
        <v>3.9246067980000098E-4</v>
      </c>
      <c r="AA50" s="38">
        <v>1.5380215830000001E-4</v>
      </c>
      <c r="AB50" s="38">
        <v>1.219810221E-3</v>
      </c>
      <c r="AC50" s="38">
        <v>2.280514761E-3</v>
      </c>
      <c r="AD50" s="38">
        <v>5.8338749700000197E-3</v>
      </c>
      <c r="AE50" s="38">
        <v>8.4856363200000201E-4</v>
      </c>
      <c r="AF50" s="38">
        <v>4.4549590679999898E-3</v>
      </c>
      <c r="AG50" s="38">
        <v>0.67619914425000105</v>
      </c>
      <c r="AH50" s="38">
        <v>0.99568335169800104</v>
      </c>
      <c r="AI50" s="38">
        <v>78</v>
      </c>
      <c r="AJ50" s="38">
        <v>60</v>
      </c>
      <c r="AK50" s="38">
        <v>39</v>
      </c>
      <c r="AL50" s="38">
        <v>111</v>
      </c>
      <c r="AM50" s="38">
        <v>19</v>
      </c>
      <c r="AN50" s="38">
        <v>15</v>
      </c>
      <c r="AO50" s="38">
        <v>12</v>
      </c>
      <c r="AP50" s="38">
        <v>24</v>
      </c>
      <c r="AQ50" s="38">
        <v>19</v>
      </c>
      <c r="AR50" s="38">
        <v>4</v>
      </c>
      <c r="AS50" s="38">
        <v>0</v>
      </c>
    </row>
    <row r="51" spans="1:45" x14ac:dyDescent="0.25">
      <c r="A51" s="38" t="s">
        <v>293</v>
      </c>
      <c r="B51" s="38" t="s">
        <v>270</v>
      </c>
      <c r="C51" s="38">
        <v>2102</v>
      </c>
      <c r="D51" s="38">
        <v>157.488372093023</v>
      </c>
      <c r="E51" s="38">
        <v>10256.889999999899</v>
      </c>
      <c r="F51" s="38">
        <v>5.8152272718140097E-3</v>
      </c>
      <c r="G51" s="38">
        <v>4.8795861084680698</v>
      </c>
      <c r="H51" s="38">
        <v>5.7078692298728598E-2</v>
      </c>
      <c r="I51" s="38">
        <v>4.67007482444141E-2</v>
      </c>
      <c r="J51" s="38">
        <v>5.1889720271569198E-2</v>
      </c>
      <c r="K51" s="38">
        <v>5.7078692298728598E-2</v>
      </c>
      <c r="L51" s="38">
        <v>564.13519763867305</v>
      </c>
      <c r="M51" s="38">
        <v>7.0829468170695398</v>
      </c>
      <c r="N51" s="38">
        <v>0.83259909384956399</v>
      </c>
      <c r="O51" s="38">
        <v>0.70364249988948402</v>
      </c>
      <c r="P51" s="38">
        <v>0.70073488625357006</v>
      </c>
      <c r="Q51" s="38">
        <v>0.14828829543125699</v>
      </c>
      <c r="R51" s="38">
        <v>0.62513693172001095</v>
      </c>
      <c r="S51" s="38">
        <v>6.9782727261767495E-5</v>
      </c>
      <c r="T51" s="38">
        <v>0.10176647725674499</v>
      </c>
      <c r="U51" s="38">
        <v>3.1983749994975901E-3</v>
      </c>
      <c r="V51" s="38">
        <v>1.8317965906214099E-2</v>
      </c>
      <c r="W51" s="38">
        <v>1.22119772708095E-2</v>
      </c>
      <c r="X51" s="38">
        <v>2.0644056814940201E-3</v>
      </c>
      <c r="Y51" s="38">
        <v>1.0176647725674501E-3</v>
      </c>
      <c r="Z51" s="38">
        <v>2.1516340905711299E-3</v>
      </c>
      <c r="AA51" s="38">
        <v>8.4320795441303895E-4</v>
      </c>
      <c r="AB51" s="38">
        <v>6.6875113625861002E-3</v>
      </c>
      <c r="AC51" s="38">
        <v>1.2502738634399799E-2</v>
      </c>
      <c r="AD51" s="38">
        <v>3.1983749994976503E-2</v>
      </c>
      <c r="AE51" s="38">
        <v>4.6521818174511996E-3</v>
      </c>
      <c r="AF51" s="38">
        <v>2.4423954541619001E-2</v>
      </c>
      <c r="AG51" s="38">
        <v>3.7072073857813699</v>
      </c>
      <c r="AH51" s="38">
        <v>5.4587538400518403</v>
      </c>
      <c r="AI51" s="38">
        <v>430</v>
      </c>
      <c r="AJ51" s="38">
        <v>273</v>
      </c>
      <c r="AK51" s="38">
        <v>213</v>
      </c>
      <c r="AL51" s="38">
        <v>578</v>
      </c>
      <c r="AM51" s="38">
        <v>120</v>
      </c>
      <c r="AN51" s="38">
        <v>138</v>
      </c>
      <c r="AO51" s="38">
        <v>102</v>
      </c>
      <c r="AP51" s="38">
        <v>121</v>
      </c>
      <c r="AQ51" s="38">
        <v>106</v>
      </c>
      <c r="AR51" s="38">
        <v>13</v>
      </c>
      <c r="AS51" s="38">
        <v>8</v>
      </c>
    </row>
    <row r="52" spans="1:45" x14ac:dyDescent="0.25">
      <c r="A52" s="38" t="s">
        <v>293</v>
      </c>
      <c r="B52" s="38" t="s">
        <v>271</v>
      </c>
      <c r="C52" s="38">
        <v>889</v>
      </c>
      <c r="D52" s="38">
        <v>350</v>
      </c>
      <c r="E52" s="38">
        <v>6277.24999999998</v>
      </c>
      <c r="F52" s="38">
        <v>7.9093349999999393E-3</v>
      </c>
      <c r="G52" s="38">
        <v>7.0610236220472196</v>
      </c>
      <c r="H52" s="38">
        <v>9.1748286000000095E-2</v>
      </c>
      <c r="I52" s="38">
        <v>7.0575604615384493E-2</v>
      </c>
      <c r="J52" s="38">
        <v>7.7633165076923402E-2</v>
      </c>
      <c r="K52" s="38">
        <v>8.4690725538461797E-2</v>
      </c>
      <c r="L52" s="38">
        <v>767.28458834999401</v>
      </c>
      <c r="M52" s="38">
        <v>9.6335700299999996</v>
      </c>
      <c r="N52" s="38">
        <v>1.0191819444932499</v>
      </c>
      <c r="O52" s="38">
        <v>0.95702953500000698</v>
      </c>
      <c r="P52" s="38">
        <v>0.95307486750000403</v>
      </c>
      <c r="Q52" s="38">
        <v>0.201688042500001</v>
      </c>
      <c r="R52" s="38">
        <v>0.85025351249999803</v>
      </c>
      <c r="S52" s="38">
        <v>9.4912020000001196E-5</v>
      </c>
      <c r="T52" s="38">
        <v>0.138413362500002</v>
      </c>
      <c r="U52" s="38">
        <v>4.3501342500000201E-3</v>
      </c>
      <c r="V52" s="38">
        <v>2.4914405250000101E-2</v>
      </c>
      <c r="W52" s="38">
        <v>1.66096035E-2</v>
      </c>
      <c r="X52" s="38">
        <v>2.8078139250000099E-3</v>
      </c>
      <c r="Y52" s="38">
        <v>1.384133625E-3</v>
      </c>
      <c r="Z52" s="38">
        <v>2.9264539500000099E-3</v>
      </c>
      <c r="AA52" s="38">
        <v>1.14685357500001E-3</v>
      </c>
      <c r="AB52" s="38">
        <v>9.0957352499999606E-3</v>
      </c>
      <c r="AC52" s="38">
        <v>1.700507025E-2</v>
      </c>
      <c r="AD52" s="38">
        <v>4.3501342499999901E-2</v>
      </c>
      <c r="AE52" s="38">
        <v>6.3274680000000296E-3</v>
      </c>
      <c r="AF52" s="38">
        <v>3.3219207000000098E-2</v>
      </c>
      <c r="AG52" s="38">
        <v>5.0422010625000002</v>
      </c>
      <c r="AH52" s="38">
        <v>7.4244927645000596</v>
      </c>
      <c r="AI52" s="38">
        <v>254</v>
      </c>
      <c r="AJ52" s="38">
        <v>184</v>
      </c>
      <c r="AK52" s="38">
        <v>131</v>
      </c>
      <c r="AL52" s="38">
        <v>221</v>
      </c>
      <c r="AM52" s="38">
        <v>32</v>
      </c>
      <c r="AN52" s="38">
        <v>25</v>
      </c>
      <c r="AO52" s="38">
        <v>14</v>
      </c>
      <c r="AP52" s="38">
        <v>11</v>
      </c>
      <c r="AQ52" s="38">
        <v>14</v>
      </c>
      <c r="AR52" s="38">
        <v>3</v>
      </c>
      <c r="AS52" s="38">
        <v>0</v>
      </c>
    </row>
    <row r="53" spans="1:45" x14ac:dyDescent="0.25">
      <c r="A53" s="38" t="s">
        <v>293</v>
      </c>
      <c r="B53" s="38" t="s">
        <v>272</v>
      </c>
      <c r="C53" s="38">
        <v>279</v>
      </c>
      <c r="D53" s="38">
        <v>1030.1759254656999</v>
      </c>
      <c r="E53" s="38">
        <v>3986</v>
      </c>
      <c r="F53" s="38">
        <v>1.47826124600626E-2</v>
      </c>
      <c r="G53" s="38">
        <v>14.286738351254501</v>
      </c>
      <c r="H53" s="38">
        <v>9.8685309411272303E-3</v>
      </c>
      <c r="I53" s="38">
        <v>8.1270254809283106E-3</v>
      </c>
      <c r="J53" s="38">
        <v>9.8685309411272303E-3</v>
      </c>
      <c r="K53" s="38">
        <v>9.8685309411272303E-3</v>
      </c>
      <c r="L53" s="38">
        <v>1083.8315803468699</v>
      </c>
      <c r="M53" s="38">
        <v>8.8695674760376306E-2</v>
      </c>
      <c r="N53" s="38">
        <v>0.57134797158142003</v>
      </c>
      <c r="O53" s="38">
        <v>0.88695674760375898</v>
      </c>
      <c r="P53" s="38">
        <v>1.2713046715653899E-2</v>
      </c>
      <c r="Q53" s="38">
        <v>2.9565224920125201E-4</v>
      </c>
      <c r="R53" s="38">
        <v>1.2713046715653899E-2</v>
      </c>
      <c r="S53" s="38">
        <v>1.6260873706068801E-5</v>
      </c>
      <c r="T53" s="38">
        <v>1.18260899680501E-3</v>
      </c>
      <c r="U53" s="38">
        <v>1.1086959345047E-4</v>
      </c>
      <c r="V53" s="38">
        <v>4.0356532015970803E-3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7.3913062300313102E-3</v>
      </c>
      <c r="AH53" s="38">
        <v>1.20262465407594</v>
      </c>
      <c r="AI53" s="38">
        <v>1</v>
      </c>
      <c r="AJ53" s="38">
        <v>0</v>
      </c>
      <c r="AK53" s="38">
        <v>0</v>
      </c>
      <c r="AL53" s="38">
        <v>0</v>
      </c>
      <c r="AM53" s="38">
        <v>103</v>
      </c>
      <c r="AN53" s="38">
        <v>101</v>
      </c>
      <c r="AO53" s="38">
        <v>31</v>
      </c>
      <c r="AP53" s="38">
        <v>14</v>
      </c>
      <c r="AQ53" s="38">
        <v>17</v>
      </c>
      <c r="AR53" s="38">
        <v>10</v>
      </c>
      <c r="AS53" s="38">
        <v>2</v>
      </c>
    </row>
    <row r="54" spans="1:45" x14ac:dyDescent="0.25">
      <c r="A54" s="38" t="s">
        <v>293</v>
      </c>
      <c r="B54" s="38" t="s">
        <v>273</v>
      </c>
      <c r="C54" s="38">
        <v>14479</v>
      </c>
      <c r="D54" s="38">
        <v>1058.2465377901799</v>
      </c>
      <c r="E54" s="38">
        <v>334735.05</v>
      </c>
      <c r="F54" s="38">
        <v>1.2752359478622499</v>
      </c>
      <c r="G54" s="38">
        <v>23.118658056495601</v>
      </c>
      <c r="H54" s="38">
        <v>0.35054274305274902</v>
      </c>
      <c r="I54" s="38">
        <v>0.30046520833092899</v>
      </c>
      <c r="J54" s="38">
        <v>0.35054274305274902</v>
      </c>
      <c r="K54" s="38">
        <v>0.35054274305274902</v>
      </c>
      <c r="L54" s="38">
        <v>93497.7492253768</v>
      </c>
      <c r="M54" s="38">
        <v>7.6514156871734302</v>
      </c>
      <c r="N54" s="38">
        <v>47.879644545309603</v>
      </c>
      <c r="O54" s="38">
        <v>76.514156871732894</v>
      </c>
      <c r="P54" s="38">
        <v>1.09670291516147</v>
      </c>
      <c r="Q54" s="38">
        <v>2.55047189572471E-2</v>
      </c>
      <c r="R54" s="38">
        <v>1.09670291516147</v>
      </c>
      <c r="S54" s="38">
        <v>1.4027595426482199E-3</v>
      </c>
      <c r="T54" s="38">
        <v>0.102018875828988</v>
      </c>
      <c r="U54" s="38">
        <v>9.5642696089669899E-3</v>
      </c>
      <c r="V54" s="38">
        <v>0.34813941376642099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0.63761797393112696</v>
      </c>
      <c r="AH54" s="38">
        <v>103.74554530239099</v>
      </c>
      <c r="AI54" s="38">
        <v>7</v>
      </c>
      <c r="AJ54" s="38">
        <v>16</v>
      </c>
      <c r="AK54" s="38">
        <v>1</v>
      </c>
      <c r="AL54" s="38">
        <v>21</v>
      </c>
      <c r="AM54" s="38">
        <v>7403</v>
      </c>
      <c r="AN54" s="38">
        <v>5139</v>
      </c>
      <c r="AO54" s="38">
        <v>1023</v>
      </c>
      <c r="AP54" s="38">
        <v>387</v>
      </c>
      <c r="AQ54" s="38">
        <v>393</v>
      </c>
      <c r="AR54" s="38">
        <v>87</v>
      </c>
      <c r="AS54" s="38">
        <v>2</v>
      </c>
    </row>
    <row r="55" spans="1:45" x14ac:dyDescent="0.25">
      <c r="A55" s="38" t="s">
        <v>293</v>
      </c>
      <c r="B55" s="38" t="s">
        <v>274</v>
      </c>
      <c r="C55" s="38">
        <v>755</v>
      </c>
      <c r="D55" s="38">
        <v>1155.6984760223199</v>
      </c>
      <c r="E55" s="38">
        <v>163722.29999999999</v>
      </c>
      <c r="F55" s="38">
        <v>0.68116900536312697</v>
      </c>
      <c r="G55" s="38">
        <v>216.85072847682099</v>
      </c>
      <c r="H55" s="38">
        <v>0.26748982864451998</v>
      </c>
      <c r="I55" s="38">
        <v>0.213991862915616</v>
      </c>
      <c r="J55" s="38">
        <v>0.26748982864451998</v>
      </c>
      <c r="K55" s="38">
        <v>0.26748982864451998</v>
      </c>
      <c r="L55" s="38">
        <v>49941.949135213697</v>
      </c>
      <c r="M55" s="38">
        <v>4.0870140321787503</v>
      </c>
      <c r="N55" s="38">
        <v>27.831592460558301</v>
      </c>
      <c r="O55" s="38">
        <v>40.870140321787602</v>
      </c>
      <c r="P55" s="38">
        <v>0.58580534461228795</v>
      </c>
      <c r="Q55" s="38">
        <v>1.36233801072625E-2</v>
      </c>
      <c r="R55" s="38">
        <v>0.58580534461228795</v>
      </c>
      <c r="S55" s="38">
        <v>7.4928590589943796E-4</v>
      </c>
      <c r="T55" s="38">
        <v>5.4493520429050098E-2</v>
      </c>
      <c r="U55" s="38">
        <v>5.1087675402234599E-3</v>
      </c>
      <c r="V55" s="38">
        <v>0.18595913846413401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0.34058450268156298</v>
      </c>
      <c r="AH55" s="38">
        <v>55.415823262311598</v>
      </c>
      <c r="AI55" s="38">
        <v>3</v>
      </c>
      <c r="AJ55" s="38">
        <v>4</v>
      </c>
      <c r="AK55" s="38">
        <v>1</v>
      </c>
      <c r="AL55" s="38">
        <v>1</v>
      </c>
      <c r="AM55" s="38">
        <v>456</v>
      </c>
      <c r="AN55" s="38">
        <v>167</v>
      </c>
      <c r="AO55" s="38">
        <v>55</v>
      </c>
      <c r="AP55" s="38">
        <v>38</v>
      </c>
      <c r="AQ55" s="38">
        <v>25</v>
      </c>
      <c r="AR55" s="38">
        <v>4</v>
      </c>
      <c r="AS55" s="38">
        <v>1</v>
      </c>
    </row>
    <row r="56" spans="1:45" x14ac:dyDescent="0.25">
      <c r="A56" s="38" t="s">
        <v>293</v>
      </c>
      <c r="B56" s="38" t="s">
        <v>275</v>
      </c>
      <c r="C56" s="38">
        <v>23</v>
      </c>
      <c r="D56" s="38">
        <v>1000</v>
      </c>
      <c r="E56" s="38">
        <v>1515.3</v>
      </c>
      <c r="F56" s="38">
        <v>5.4550800000000002E-3</v>
      </c>
      <c r="G56" s="38">
        <v>65.882608695652195</v>
      </c>
      <c r="H56" s="38">
        <v>5.45508E-4</v>
      </c>
      <c r="I56" s="38">
        <v>5.45508E-4</v>
      </c>
      <c r="J56" s="38">
        <v>5.45508E-4</v>
      </c>
      <c r="K56" s="38">
        <v>5.45508E-4</v>
      </c>
      <c r="L56" s="38">
        <v>399.95555544000001</v>
      </c>
      <c r="M56" s="38">
        <v>3.2730479999999999E-2</v>
      </c>
      <c r="N56" s="38">
        <v>0.210838842</v>
      </c>
      <c r="O56" s="38">
        <v>0.32730480000000001</v>
      </c>
      <c r="P56" s="38">
        <v>4.6913687999999999E-3</v>
      </c>
      <c r="Q56" s="38">
        <v>1.091016E-4</v>
      </c>
      <c r="R56" s="38">
        <v>4.6913687999999999E-3</v>
      </c>
      <c r="S56" s="38">
        <v>6.0005880000000003E-6</v>
      </c>
      <c r="T56" s="38">
        <v>4.364064E-4</v>
      </c>
      <c r="U56" s="38">
        <v>4.09131E-5</v>
      </c>
      <c r="V56" s="38">
        <v>1.48923684E-3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2.7275400000000001E-3</v>
      </c>
      <c r="AH56" s="38">
        <v>0.44379257832000002</v>
      </c>
      <c r="AI56" s="38">
        <v>1</v>
      </c>
      <c r="AJ56" s="38">
        <v>0</v>
      </c>
      <c r="AK56" s="38">
        <v>0</v>
      </c>
      <c r="AL56" s="38">
        <v>0</v>
      </c>
      <c r="AM56" s="38">
        <v>2</v>
      </c>
      <c r="AN56" s="38">
        <v>0</v>
      </c>
      <c r="AO56" s="38">
        <v>1</v>
      </c>
      <c r="AP56" s="38">
        <v>16</v>
      </c>
      <c r="AQ56" s="38">
        <v>3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9</v>
      </c>
      <c r="D57" s="38">
        <v>1000</v>
      </c>
      <c r="E57" s="38">
        <v>984.9</v>
      </c>
      <c r="F57" s="38">
        <v>3.5456400000000001E-3</v>
      </c>
      <c r="G57" s="38">
        <v>109.433333333333</v>
      </c>
      <c r="H57" s="38">
        <v>3.5456399999999998E-4</v>
      </c>
      <c r="I57" s="38">
        <v>3.5456399999999998E-4</v>
      </c>
      <c r="J57" s="38">
        <v>3.5456399999999998E-4</v>
      </c>
      <c r="K57" s="38">
        <v>3.5456399999999998E-4</v>
      </c>
      <c r="L57" s="38">
        <v>259.95923352</v>
      </c>
      <c r="M57" s="38">
        <v>2.1273839999999999E-2</v>
      </c>
      <c r="N57" s="38">
        <v>0.137038986</v>
      </c>
      <c r="O57" s="38">
        <v>0.21273839999999999</v>
      </c>
      <c r="P57" s="38">
        <v>3.0492504E-3</v>
      </c>
      <c r="Q57" s="38">
        <v>7.0912800000000003E-5</v>
      </c>
      <c r="R57" s="38">
        <v>3.0492504E-3</v>
      </c>
      <c r="S57" s="38">
        <v>3.9002039999999996E-6</v>
      </c>
      <c r="T57" s="38">
        <v>2.8365120000000001E-4</v>
      </c>
      <c r="U57" s="38">
        <v>2.6592299999999999E-5</v>
      </c>
      <c r="V57" s="38">
        <v>9.6795971999999995E-4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1.77282E-3</v>
      </c>
      <c r="AH57" s="38">
        <v>0.28845199655999998</v>
      </c>
      <c r="AI57" s="38">
        <v>0</v>
      </c>
      <c r="AJ57" s="38">
        <v>0</v>
      </c>
      <c r="AK57" s="38">
        <v>0</v>
      </c>
      <c r="AL57" s="38">
        <v>0</v>
      </c>
      <c r="AM57" s="38">
        <v>1</v>
      </c>
      <c r="AN57" s="38">
        <v>3</v>
      </c>
      <c r="AO57" s="38">
        <v>2</v>
      </c>
      <c r="AP57" s="38">
        <v>1</v>
      </c>
      <c r="AQ57" s="38">
        <v>1</v>
      </c>
      <c r="AR57" s="38">
        <v>0</v>
      </c>
      <c r="AS57" s="38">
        <v>1</v>
      </c>
    </row>
    <row r="58" spans="1:45" x14ac:dyDescent="0.25">
      <c r="A58" s="38" t="s">
        <v>293</v>
      </c>
      <c r="B58" s="38" t="s">
        <v>277</v>
      </c>
      <c r="C58" s="38">
        <v>8</v>
      </c>
      <c r="D58" s="38">
        <v>50</v>
      </c>
      <c r="E58" s="38">
        <v>2259</v>
      </c>
      <c r="F58" s="38">
        <v>4.0662000000000001E-4</v>
      </c>
      <c r="G58" s="38">
        <v>282.375</v>
      </c>
      <c r="H58" s="38">
        <v>4.0661999999999998E-5</v>
      </c>
      <c r="I58" s="38">
        <v>4.0661999999999998E-5</v>
      </c>
      <c r="J58" s="38">
        <v>4.0661999999999998E-5</v>
      </c>
      <c r="K58" s="38">
        <v>4.0661999999999998E-5</v>
      </c>
      <c r="L58" s="38">
        <v>29.812565159999998</v>
      </c>
      <c r="M58" s="38">
        <v>2.4397199999999998E-3</v>
      </c>
      <c r="N58" s="38">
        <v>1.5715863E-2</v>
      </c>
      <c r="O58" s="38">
        <v>2.4397200000000001E-2</v>
      </c>
      <c r="P58" s="38">
        <v>3.496932E-4</v>
      </c>
      <c r="Q58" s="38">
        <v>8.1324000000000003E-6</v>
      </c>
      <c r="R58" s="38">
        <v>3.496932E-4</v>
      </c>
      <c r="S58" s="38">
        <v>4.4728200000000002E-7</v>
      </c>
      <c r="T58" s="38">
        <v>3.2529600000000001E-5</v>
      </c>
      <c r="U58" s="38">
        <v>3.0496500000000001E-6</v>
      </c>
      <c r="V58" s="38">
        <v>1.1100725999999999E-4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2.0331E-4</v>
      </c>
      <c r="AH58" s="38">
        <v>3.3080163480000001E-2</v>
      </c>
      <c r="AI58" s="38">
        <v>0</v>
      </c>
      <c r="AJ58" s="38">
        <v>0</v>
      </c>
      <c r="AK58" s="38">
        <v>0</v>
      </c>
      <c r="AL58" s="38">
        <v>0</v>
      </c>
      <c r="AM58" s="38">
        <v>3</v>
      </c>
      <c r="AN58" s="38">
        <v>3</v>
      </c>
      <c r="AO58" s="38">
        <v>2</v>
      </c>
      <c r="AP58" s="38">
        <v>0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91</v>
      </c>
      <c r="D60" s="38">
        <v>800</v>
      </c>
      <c r="E60" s="38">
        <v>12528.3</v>
      </c>
      <c r="F60" s="38">
        <v>3.6081504E-2</v>
      </c>
      <c r="G60" s="38">
        <v>137.67362637362601</v>
      </c>
      <c r="H60" s="38">
        <v>3.6081504000000002E-3</v>
      </c>
      <c r="I60" s="38">
        <v>3.6081504000000002E-3</v>
      </c>
      <c r="J60" s="38">
        <v>3.6081504000000002E-3</v>
      </c>
      <c r="K60" s="38">
        <v>3.6081504000000002E-3</v>
      </c>
      <c r="L60" s="38">
        <v>2645.4237102719999</v>
      </c>
      <c r="M60" s="38">
        <v>0.216489024</v>
      </c>
      <c r="N60" s="38">
        <v>1.3945501296</v>
      </c>
      <c r="O60" s="38">
        <v>2.1648902400000001</v>
      </c>
      <c r="P60" s="38">
        <v>3.103009344E-2</v>
      </c>
      <c r="Q60" s="38">
        <v>7.21630080000001E-4</v>
      </c>
      <c r="R60" s="38">
        <v>3.103009344E-2</v>
      </c>
      <c r="S60" s="38">
        <v>3.9689654400000001E-5</v>
      </c>
      <c r="T60" s="38">
        <v>2.8865203200000001E-3</v>
      </c>
      <c r="U60" s="38">
        <v>2.7061127999999999E-4</v>
      </c>
      <c r="V60" s="38">
        <v>9.8502505920000094E-3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1.8040752E-2</v>
      </c>
      <c r="AH60" s="38">
        <v>2.935374676416</v>
      </c>
      <c r="AI60" s="38">
        <v>0</v>
      </c>
      <c r="AJ60" s="38">
        <v>1</v>
      </c>
      <c r="AK60" s="38">
        <v>0</v>
      </c>
      <c r="AL60" s="38">
        <v>2</v>
      </c>
      <c r="AM60" s="38">
        <v>27</v>
      </c>
      <c r="AN60" s="38">
        <v>21</v>
      </c>
      <c r="AO60" s="38">
        <v>17</v>
      </c>
      <c r="AP60" s="38">
        <v>6</v>
      </c>
      <c r="AQ60" s="38">
        <v>16</v>
      </c>
      <c r="AR60" s="38">
        <v>0</v>
      </c>
      <c r="AS60" s="38">
        <v>1</v>
      </c>
    </row>
    <row r="61" spans="1:45" x14ac:dyDescent="0.25">
      <c r="A61" s="38" t="s">
        <v>293</v>
      </c>
      <c r="B61" s="38" t="s">
        <v>280</v>
      </c>
      <c r="C61" s="38">
        <v>37</v>
      </c>
      <c r="D61" s="38">
        <v>500</v>
      </c>
      <c r="E61" s="38">
        <v>2486.6999999999998</v>
      </c>
      <c r="F61" s="38">
        <v>4.4760599999999996E-3</v>
      </c>
      <c r="G61" s="38">
        <v>67.208108108108107</v>
      </c>
      <c r="H61" s="38">
        <v>4.4760600000000002E-4</v>
      </c>
      <c r="I61" s="38">
        <v>4.4760600000000002E-4</v>
      </c>
      <c r="J61" s="38">
        <v>4.4760600000000002E-4</v>
      </c>
      <c r="K61" s="38">
        <v>4.4760600000000002E-4</v>
      </c>
      <c r="L61" s="38">
        <v>328.17576708000001</v>
      </c>
      <c r="M61" s="38">
        <v>2.6856359999999999E-2</v>
      </c>
      <c r="N61" s="38">
        <v>0.172999719</v>
      </c>
      <c r="O61" s="38">
        <v>0.26856360000000001</v>
      </c>
      <c r="P61" s="38">
        <v>3.8494115999999998E-3</v>
      </c>
      <c r="Q61" s="38">
        <v>8.9521199999999999E-5</v>
      </c>
      <c r="R61" s="38">
        <v>3.8494115999999998E-3</v>
      </c>
      <c r="S61" s="38">
        <v>4.9236660000000003E-6</v>
      </c>
      <c r="T61" s="38">
        <v>3.580848E-4</v>
      </c>
      <c r="U61" s="38">
        <v>3.3570450000000003E-5</v>
      </c>
      <c r="V61" s="38">
        <v>1.2219643800000001E-3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2.2380299999999998E-3</v>
      </c>
      <c r="AH61" s="38">
        <v>0.36414538524000001</v>
      </c>
      <c r="AI61" s="38">
        <v>0</v>
      </c>
      <c r="AJ61" s="38">
        <v>0</v>
      </c>
      <c r="AK61" s="38">
        <v>0</v>
      </c>
      <c r="AL61" s="38">
        <v>0</v>
      </c>
      <c r="AM61" s="38">
        <v>23</v>
      </c>
      <c r="AN61" s="38">
        <v>9</v>
      </c>
      <c r="AO61" s="38">
        <v>0</v>
      </c>
      <c r="AP61" s="38">
        <v>3</v>
      </c>
      <c r="AQ61" s="38">
        <v>1</v>
      </c>
      <c r="AR61" s="38">
        <v>1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11</v>
      </c>
      <c r="D62" s="38">
        <v>700</v>
      </c>
      <c r="E62" s="38">
        <v>391.3</v>
      </c>
      <c r="F62" s="38">
        <v>9.8607600000000001E-4</v>
      </c>
      <c r="G62" s="38">
        <v>35.572727272727299</v>
      </c>
      <c r="H62" s="38">
        <v>9.8607600000000001E-5</v>
      </c>
      <c r="I62" s="38">
        <v>9.8607600000000001E-5</v>
      </c>
      <c r="J62" s="38">
        <v>9.8607600000000001E-5</v>
      </c>
      <c r="K62" s="38">
        <v>9.8607600000000001E-5</v>
      </c>
      <c r="L62" s="38">
        <v>72.297120168000006</v>
      </c>
      <c r="M62" s="38">
        <v>5.9164559999999996E-3</v>
      </c>
      <c r="N62" s="38">
        <v>3.8111837400000001E-2</v>
      </c>
      <c r="O62" s="38">
        <v>5.9164559999999998E-2</v>
      </c>
      <c r="P62" s="38">
        <v>8.4802536000000005E-4</v>
      </c>
      <c r="Q62" s="38">
        <v>1.9721519999999999E-5</v>
      </c>
      <c r="R62" s="38">
        <v>8.4802536000000005E-4</v>
      </c>
      <c r="S62" s="38">
        <v>1.0846836E-6</v>
      </c>
      <c r="T62" s="38">
        <v>7.8886079999999995E-5</v>
      </c>
      <c r="U62" s="38">
        <v>7.3955700000000004E-6</v>
      </c>
      <c r="V62" s="38">
        <v>2.69198748E-4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4.93038E-4</v>
      </c>
      <c r="AH62" s="38">
        <v>8.0221226904000006E-2</v>
      </c>
      <c r="AI62" s="38">
        <v>0</v>
      </c>
      <c r="AJ62" s="38">
        <v>0</v>
      </c>
      <c r="AK62" s="38">
        <v>0</v>
      </c>
      <c r="AL62" s="38">
        <v>0</v>
      </c>
      <c r="AM62" s="38">
        <v>1</v>
      </c>
      <c r="AN62" s="38">
        <v>1</v>
      </c>
      <c r="AO62" s="38">
        <v>4</v>
      </c>
      <c r="AP62" s="38">
        <v>3</v>
      </c>
      <c r="AQ62" s="38">
        <v>2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869</v>
      </c>
      <c r="D63" s="38">
        <v>429</v>
      </c>
      <c r="E63" s="38">
        <v>5525.69</v>
      </c>
      <c r="F63" s="38">
        <v>8.5338756359999903E-3</v>
      </c>
      <c r="G63" s="38">
        <v>6.3586766398158803</v>
      </c>
      <c r="H63" s="38">
        <v>8.5338756359999398E-4</v>
      </c>
      <c r="I63" s="38">
        <v>8.5338756359999398E-4</v>
      </c>
      <c r="J63" s="38">
        <v>8.5338756359999398E-4</v>
      </c>
      <c r="K63" s="38">
        <v>8.5338756359999398E-4</v>
      </c>
      <c r="L63" s="38">
        <v>625.68669388024796</v>
      </c>
      <c r="M63" s="38">
        <v>5.1203253816000299E-2</v>
      </c>
      <c r="N63" s="38">
        <v>0.32983429333140102</v>
      </c>
      <c r="O63" s="38">
        <v>0.51203253816000105</v>
      </c>
      <c r="P63" s="38">
        <v>7.33913304696001E-3</v>
      </c>
      <c r="Q63" s="38">
        <v>1.7067751271999899E-4</v>
      </c>
      <c r="R63" s="38">
        <v>7.33913304696001E-3</v>
      </c>
      <c r="S63" s="38">
        <v>9.3872631995999593E-6</v>
      </c>
      <c r="T63" s="38">
        <v>6.8271005087999705E-4</v>
      </c>
      <c r="U63" s="38">
        <v>6.4004067270000204E-5</v>
      </c>
      <c r="V63" s="38">
        <v>2.3297480486279901E-3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4.2669378180000004E-3</v>
      </c>
      <c r="AH63" s="38">
        <v>0.69426491849113903</v>
      </c>
      <c r="AI63" s="38">
        <v>62</v>
      </c>
      <c r="AJ63" s="38">
        <v>1</v>
      </c>
      <c r="AK63" s="38">
        <v>1</v>
      </c>
      <c r="AL63" s="38">
        <v>9</v>
      </c>
      <c r="AM63" s="38">
        <v>147</v>
      </c>
      <c r="AN63" s="38">
        <v>222</v>
      </c>
      <c r="AO63" s="38">
        <v>109</v>
      </c>
      <c r="AP63" s="38">
        <v>92</v>
      </c>
      <c r="AQ63" s="38">
        <v>125</v>
      </c>
      <c r="AR63" s="38">
        <v>17</v>
      </c>
      <c r="AS63" s="38">
        <v>84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2020-02-18T09:42:10Z</dcterms:modified>
</cp:coreProperties>
</file>