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Tabellen_Anz_NWL_EEV_Emission-KorrekturEndenergieverbrauch-20-02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92" i="22"/>
  <c r="Y111" i="22"/>
  <c r="Y69" i="22"/>
  <c r="Y36" i="22"/>
  <c r="Y46" i="22"/>
  <c r="Y52" i="22" s="1"/>
  <c r="Y60" i="22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1" i="22" l="1"/>
  <c r="Y74" i="22" s="1"/>
  <c r="Y77" i="22" s="1"/>
  <c r="Y114" i="22" s="1"/>
  <c r="Y119" i="22" s="1"/>
  <c r="AR38" i="22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Q77" i="22" s="1"/>
  <c r="AQ114" i="22" s="1"/>
  <c r="AQ119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W74" i="22" l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<sst xmlns="http://schemas.openxmlformats.org/spreadsheetml/2006/main" count="566" uniqueCount="294">
  <si>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</si>
  <si>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</si>
  <si>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</si>
  <si>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</si>
  <si>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</si>
  <si>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</si>
  <si>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</si>
  <si>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</si>
  <si>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</si>
  <si>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</si>
  <si>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</si>
  <si>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</si>
  <si>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</si>
  <si>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</si>
  <si>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</si>
  <si>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</si>
  <si>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</si>
  <si>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</si>
  <si>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</si>
  <si>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</si>
  <si>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</si>
  <si>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</si>
  <si>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</si>
  <si>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</si>
  <si>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</si>
  <si>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</si>
  <si>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</si>
  <si>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</si>
  <si>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</si>
  <si>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</si>
  <si>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</si>
  <si>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</si>
  <si>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</si>
  <si>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</si>
  <si>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</si>
  <si>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</si>
  <si>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</si>
  <si>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</si>
  <si>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</si>
  <si>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</si>
  <si>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</si>
  <si>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</si>
  <si>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</si>
  <si>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</si>
  <si>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</si>
  <si>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</si>
  <si>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</si>
  <si>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</si>
  <si>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</si>
  <si>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</si>
  <si>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</si>
  <si>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</si>
  <si>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</si>
  <si>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</si>
  <si>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</si>
  <si>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</si>
  <si>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</si>
  <si>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</si>
  <si>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</si>
  <si>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</si>
  <si>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</si>
  <si>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</si>
  <si>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</si>
  <si>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</si>
  <si>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</si>
  <si>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</si>
  <si>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</si>
  <si>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</si>
  <si>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</si>
  <si>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</si>
  <si>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</si>
  <si>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</si>
  <si>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</si>
  <si>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</si>
  <si>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</si>
  <si>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</si>
  <si>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</si>
  <si>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</si>
  <si>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</si>
  <si>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</si>
  <si>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</si>
  <si>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</si>
  <si>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</si>
  <si>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</si>
  <si>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</si>
  <si>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</si>
  <si>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</si>
  <si>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</si>
  <si>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</si>
  <si>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</si>
  <si>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</si>
  <si>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</si>
  <si>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</si>
  <si>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</si>
  <si>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</si>
  <si>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</si>
  <si>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</si>
  <si>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</si>
  <si>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</si>
  <si>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</si>
  <si>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</si>
  <si>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</si>
  <si>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</si>
  <si>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</si>
  <si>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</si>
  <si>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</si>
  <si>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</si>
  <si>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</si>
  <si>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</si>
  <si>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</si>
  <si>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</si>
  <si>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</si>
  <si>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</si>
  <si>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</si>
  <si>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</si>
  <si>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</si>
  <si>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</si>
  <si>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</si>
  <si>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</si>
  <si>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</si>
  <si>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</si>
  <si>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</si>
  <si>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</si>
  <si>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</si>
  <si>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</si>
  <si>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</si>
  <si>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</si>
  <si>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</si>
  <si>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</si>
  <si>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</si>
  <si>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</si>
  <si>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</si>
  <si>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</si>
  <si>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</si>
  <si>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</si>
  <si>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</si>
  <si>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</si>
  <si>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</si>
  <si>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</si>
  <si>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</si>
  <si>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</si>
  <si>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</si>
  <si>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</si>
  <si>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</si>
  <si>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</si>
  <si>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</si>
  <si>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</si>
  <si>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</si>
  <si>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</si>
  <si>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</si>
  <si>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</si>
  <si>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</si>
  <si>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</si>
  <si>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</si>
  <si>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</si>
  <si>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</si>
  <si>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</si>
  <si>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</si>
  <si>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</si>
  <si>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</si>
  <si>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</si>
  <si>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</si>
  <si>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</si>
  <si>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</si>
  <si>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</si>
  <si>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</si>
  <si>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</si>
  <si>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</si>
  <si>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</si>
  <si>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</si>
  <si>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</si>
  <si>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</si>
  <si>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</si>
  <si>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</si>
  <si>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</si>
  <si>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</si>
  <si>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</si>
  <si>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</si>
  <si>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</si>
  <si>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</si>
  <si>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</si>
  <si>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</si>
  <si>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</si>
  <si>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</si>
  <si>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</si>
  <si>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</si>
  <si>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</si>
  <si>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</si>
  <si>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</si>
  <si>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</si>
  <si>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</si>
  <si>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</si>
  <si>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</si>
  <si>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</si>
  <si>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</si>
  <si>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</si>
  <si>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</si>
  <si>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</si>
  <si>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</si>
  <si>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</si>
  <si>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</si>
  <si>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</si>
  <si>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</si>
  <si>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</si>
  <si>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</si>
  <si>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</si>
  <si>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</si>
  <si>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</si>
  <si>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</si>
  <si>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</si>
  <si>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</si>
  <si>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</si>
  <si>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</si>
  <si>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</si>
  <si>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</si>
  <si>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</si>
  <si>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</si>
  <si>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</si>
  <si>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</si>
  <si>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</si>
  <si>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</si>
  <si>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</si>
  <si>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</si>
  <si>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</si>
  <si>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</si>
  <si>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</si>
  <si>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</si>
  <si>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</si>
  <si>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</si>
  <si>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</si>
  <si>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</si>
  <si>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</si>
  <si>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</si>
  <si>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</si>
  <si>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</si>
  <si>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</si>
  <si>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</si>
  <si>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</si>
  <si>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</si>
  <si>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</si>
  <si>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</si>
  <si>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</si>
  <si>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</si>
  <si>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</si>
  <si>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</si>
  <si>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</si>
  <si>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</si>
  <si>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</si>
  <si>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</si>
  <si>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</si>
  <si>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</si>
  <si>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</si>
  <si>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</si>
  <si>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</si>
  <si>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</si>
  <si>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</si>
  <si>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</si>
  <si>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</si>
  <si>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</si>
  <si>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</si>
  <si>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</si>
  <si>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</si>
  <si>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</si>
  <si>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</si>
  <si>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</si>
  <si>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</si>
  <si>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</si>
  <si>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</si>
  <si>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</si>
  <si>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</si>
  <si>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</si>
  <si>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</si>
  <si>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</si>
  <si>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</si>
  <si>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</si>
  <si>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</si>
  <si>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</si>
  <si>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</si>
  <si>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</si>
  <si>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</si>
  <si>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</si>
  <si>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</si>
  <si>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</si>
  <si>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</si>
  <si>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</si>
  <si>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</si>
  <si>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</si>
  <si>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</si>
  <si>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</si>
  <si>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</si>
  <si>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</si>
  <si>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</si>
  <si>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</si>
  <si>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Görlitz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</si>
</sst>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Görlitz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27</v>
      </c>
      <c r="I13" s="224">
        <f>DB!AJ2</f>
        <v>74</v>
      </c>
      <c r="J13" s="224">
        <f>DB!AK2</f>
        <v>21</v>
      </c>
      <c r="K13" s="224">
        <f>DB!AL2</f>
        <v>53</v>
      </c>
      <c r="L13" s="224">
        <f>DB!AM2</f>
        <v>79</v>
      </c>
      <c r="M13" s="224">
        <f>DB!AN2</f>
        <v>282</v>
      </c>
      <c r="N13" s="224">
        <f>DB!AO2</f>
        <v>512</v>
      </c>
      <c r="O13" s="224">
        <f>DB!AP2</f>
        <v>1123</v>
      </c>
      <c r="P13" s="224">
        <f>DB!AQ2</f>
        <v>862</v>
      </c>
      <c r="Q13" s="224">
        <f>DB!AR2</f>
        <v>83</v>
      </c>
      <c r="R13" s="224">
        <f>SUM(H13:Q13)</f>
        <v>3116</v>
      </c>
      <c r="S13" s="224">
        <f>DB!AS2</f>
        <v>4</v>
      </c>
      <c r="T13" s="225">
        <f>DB!C2</f>
        <v>3120</v>
      </c>
      <c r="U13" s="335">
        <f>DB!E2</f>
        <v>51271.410000000702</v>
      </c>
      <c r="V13" s="352">
        <f>DB!F2*1000</f>
        <v>207.93800997667299</v>
      </c>
      <c r="W13" s="177">
        <f>IF(T13=0,0,U13/T13)</f>
        <v>16.433144230769457</v>
      </c>
      <c r="X13" s="402">
        <v>1.0808703585943764</v>
      </c>
      <c r="Y13" s="400">
        <f>V13*X13</f>
        <v>224.75403140888756</v>
      </c>
      <c r="Z13" s="398">
        <f>DB!H2*$X13</f>
        <v>14.683930052047247</v>
      </c>
      <c r="AA13" s="402">
        <f>DB!I2*$X13</f>
        <v>10.392626412346821</v>
      </c>
      <c r="AB13" s="402">
        <f>DB!J2*$X13</f>
        <v>11.558350655254424</v>
      </c>
      <c r="AC13" s="402">
        <f>DB!K2*$X13</f>
        <v>13.518205809139612</v>
      </c>
      <c r="AD13" s="407">
        <f>DB!L2*$X13</f>
        <v>22949.184639098337</v>
      </c>
      <c r="AE13" s="401">
        <f>DB!M2*$X13</f>
        <v>158.00208408044676</v>
      </c>
      <c r="AF13" s="401">
        <f>DB!N2*$X13</f>
        <v>22.542829350311312</v>
      </c>
      <c r="AG13" s="401">
        <f>DB!O2*$X13</f>
        <v>1.5732782198622228</v>
      </c>
      <c r="AH13" s="401">
        <f>DB!P2*$X13</f>
        <v>3.3713104711332758</v>
      </c>
      <c r="AI13" s="401">
        <f>DB!Q2*$X13</f>
        <v>1.5957536230031251</v>
      </c>
      <c r="AJ13" s="401">
        <f>DB!R2*$X13</f>
        <v>2.697048376906666</v>
      </c>
      <c r="AK13" s="402">
        <f>DB!S2*1000*$X13</f>
        <v>12.136717696079883</v>
      </c>
      <c r="AL13" s="401">
        <f>DB!T2*$X13</f>
        <v>2.697048376906666</v>
      </c>
      <c r="AM13" s="400">
        <f>DB!U2*1000*$X13</f>
        <v>3820.8185339511092</v>
      </c>
      <c r="AN13" s="400">
        <f>DB!V2*1000*$X13</f>
        <v>62.931128794487499</v>
      </c>
      <c r="AO13" s="400">
        <f>DB!W2*1000*$X13</f>
        <v>33.713104711332541</v>
      </c>
      <c r="AP13" s="401">
        <f>DB!X2*1000*$X13</f>
        <v>112.37701570444324</v>
      </c>
      <c r="AQ13" s="400">
        <f>DB!Y2*1000*$X13</f>
        <v>1033.8685444808982</v>
      </c>
      <c r="AR13" s="400">
        <f>DB!Z2*1000*$X13</f>
        <v>1033.8685444808982</v>
      </c>
      <c r="AS13" s="400">
        <f>DB!AA2*1000*$X13</f>
        <v>6967.3749736754025</v>
      </c>
      <c r="AT13" s="400">
        <f>DB!AB2*1000*$X13</f>
        <v>125.862257588975</v>
      </c>
      <c r="AU13" s="400">
        <f>DB!AC2*1000*$X13</f>
        <v>179.80322512711066</v>
      </c>
      <c r="AV13" s="400">
        <f>DB!AD2*1000*$X13</f>
        <v>6068.3588480398876</v>
      </c>
      <c r="AW13" s="401">
        <f>DB!AE2*1000*$X13</f>
        <v>40.455725653599394</v>
      </c>
      <c r="AX13" s="401">
        <f>DB!AF2*$X13</f>
        <v>195.98551538855119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0</v>
      </c>
      <c r="I14" s="224">
        <f>DB!AJ3</f>
        <v>59</v>
      </c>
      <c r="J14" s="224">
        <f>DB!AK3</f>
        <v>6</v>
      </c>
      <c r="K14" s="224">
        <f>DB!AL3</f>
        <v>5</v>
      </c>
      <c r="L14" s="224">
        <f>DB!AM3</f>
        <v>29</v>
      </c>
      <c r="M14" s="224">
        <f>DB!AN3</f>
        <v>105</v>
      </c>
      <c r="N14" s="224">
        <f>DB!AO3</f>
        <v>204</v>
      </c>
      <c r="O14" s="224">
        <f>DB!AP3</f>
        <v>325</v>
      </c>
      <c r="P14" s="224">
        <f>DB!AQ3</f>
        <v>365</v>
      </c>
      <c r="Q14" s="224">
        <f>DB!AR3</f>
        <v>47</v>
      </c>
      <c r="R14" s="224">
        <f t="shared" ref="R14:R24" si="0">SUM(H14:Q14)</f>
        <v>1145</v>
      </c>
      <c r="S14" s="224">
        <f>DB!AS3</f>
        <v>3</v>
      </c>
      <c r="T14" s="225">
        <f>DB!C3</f>
        <v>1148</v>
      </c>
      <c r="U14" s="335">
        <f>DB!E3</f>
        <v>37725.199999999997</v>
      </c>
      <c r="V14" s="352">
        <f>DB!F3*1000</f>
        <v>144.66482444000101</v>
      </c>
      <c r="W14" s="177">
        <f t="shared" ref="W14:W24" si="1">IF(T14=0,0,U14/T14)</f>
        <v>32.861672473867593</v>
      </c>
      <c r="X14" s="402">
        <v>1.0808703585943764</v>
      </c>
      <c r="Y14" s="400">
        <f t="shared" ref="Y14:Y24" si="2">V14*X14</f>
        <v>156.36392066845642</v>
      </c>
      <c r="Z14" s="398">
        <f>DB!H3*$X14</f>
        <v>3.9090980167113716</v>
      </c>
      <c r="AA14" s="402">
        <f>DB!I3*$X14</f>
        <v>2.761386839004921</v>
      </c>
      <c r="AB14" s="402">
        <f>DB!J3*$X14</f>
        <v>3.0761995326174039</v>
      </c>
      <c r="AC14" s="402">
        <f>DB!K3*$X14</f>
        <v>3.5942853230989105</v>
      </c>
      <c r="AD14" s="407">
        <f>DB!L3*$X14</f>
        <v>15966.007211614506</v>
      </c>
      <c r="AE14" s="401">
        <f>DB!M3*$X14</f>
        <v>89.909254384361915</v>
      </c>
      <c r="AF14" s="401">
        <f>DB!N3*$X14</f>
        <v>14.784208699202448</v>
      </c>
      <c r="AG14" s="401">
        <f>DB!O3*$X14</f>
        <v>0.79745599540913503</v>
      </c>
      <c r="AH14" s="401">
        <f>DB!P3*$X14</f>
        <v>4.534553699385226</v>
      </c>
      <c r="AI14" s="401">
        <f>DB!Q3*$X14</f>
        <v>2.5018227306953067</v>
      </c>
      <c r="AJ14" s="401">
        <f>DB!R3*$X14</f>
        <v>1.4072752860160977</v>
      </c>
      <c r="AK14" s="402">
        <f>DB!S3*1000*$X14</f>
        <v>1.5636392066845424</v>
      </c>
      <c r="AL14" s="401">
        <f>DB!T3*$X14</f>
        <v>1.7200031273530083</v>
      </c>
      <c r="AM14" s="400">
        <f>DB!U3*1000*$X14</f>
        <v>969.45630814442939</v>
      </c>
      <c r="AN14" s="400">
        <f>DB!V3*1000*$X14</f>
        <v>43.781897787167814</v>
      </c>
      <c r="AO14" s="400">
        <f>DB!W3*1000*$X14</f>
        <v>34.40006254706006</v>
      </c>
      <c r="AP14" s="401">
        <f>DB!X3*1000*$X14</f>
        <v>78.181960334228208</v>
      </c>
      <c r="AQ14" s="400">
        <f>DB!Y3*1000*$X14</f>
        <v>719.27403507489976</v>
      </c>
      <c r="AR14" s="400">
        <f>DB!Z3*1000*$X14</f>
        <v>719.27403507489976</v>
      </c>
      <c r="AS14" s="400">
        <f>DB!AA3*1000*$X14</f>
        <v>4847.2815407221251</v>
      </c>
      <c r="AT14" s="400">
        <f>DB!AB3*1000*$X14</f>
        <v>87.563795574335515</v>
      </c>
      <c r="AU14" s="400">
        <f>DB!AC3*1000*$X14</f>
        <v>125.09113653476534</v>
      </c>
      <c r="AV14" s="400">
        <f>DB!AD3*1000*$X14</f>
        <v>4221.8258580482825</v>
      </c>
      <c r="AW14" s="401">
        <f>DB!AE3*1000*$X14</f>
        <v>28.145505720322063</v>
      </c>
      <c r="AX14" s="401">
        <f>DB!AF3*$X14</f>
        <v>136.34933882289303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1</v>
      </c>
      <c r="I15" s="224">
        <f>DB!AJ4</f>
        <v>3</v>
      </c>
      <c r="J15" s="224">
        <f>DB!AK4</f>
        <v>0</v>
      </c>
      <c r="K15" s="224">
        <f>DB!AL4</f>
        <v>1</v>
      </c>
      <c r="L15" s="224">
        <f>DB!AM4</f>
        <v>5</v>
      </c>
      <c r="M15" s="224">
        <f>DB!AN4</f>
        <v>5</v>
      </c>
      <c r="N15" s="224">
        <f>DB!AO4</f>
        <v>7</v>
      </c>
      <c r="O15" s="224">
        <f>DB!AP4</f>
        <v>7</v>
      </c>
      <c r="P15" s="224">
        <f>DB!AQ4</f>
        <v>7</v>
      </c>
      <c r="Q15" s="224">
        <f>DB!AR4</f>
        <v>0</v>
      </c>
      <c r="R15" s="224">
        <f t="shared" si="0"/>
        <v>36</v>
      </c>
      <c r="S15" s="224">
        <f>DB!AS4</f>
        <v>0</v>
      </c>
      <c r="T15" s="225">
        <f>DB!C4</f>
        <v>36</v>
      </c>
      <c r="U15" s="335">
        <f>DB!E4</f>
        <v>5083.2</v>
      </c>
      <c r="V15" s="352">
        <f>DB!F4*1000</f>
        <v>27.922740476561202</v>
      </c>
      <c r="W15" s="177">
        <f t="shared" si="1"/>
        <v>141.19999999999999</v>
      </c>
      <c r="X15" s="402">
        <v>1.0808703585943764</v>
      </c>
      <c r="Y15" s="400">
        <f t="shared" si="2"/>
        <v>30.180862511838416</v>
      </c>
      <c r="Z15" s="398">
        <f>DB!H4*$X15</f>
        <v>1.1267522004419694</v>
      </c>
      <c r="AA15" s="402">
        <f>DB!I4*$X15</f>
        <v>0.79999406231379699</v>
      </c>
      <c r="AB15" s="402">
        <f>DB!J4*$X15</f>
        <v>0.89013423834915395</v>
      </c>
      <c r="AC15" s="402">
        <f>DB!K4*$X15</f>
        <v>1.0366120244066093</v>
      </c>
      <c r="AD15" s="407">
        <f>DB!L4*$X15</f>
        <v>3070.5858615231859</v>
      </c>
      <c r="AE15" s="401">
        <f>DB!M4*$X15</f>
        <v>30.618485018260028</v>
      </c>
      <c r="AF15" s="401">
        <f>DB!N4*$X15</f>
        <v>1.3883196755445724</v>
      </c>
      <c r="AG15" s="401">
        <f>DB!O4*$X15</f>
        <v>0.22032029633642067</v>
      </c>
      <c r="AH15" s="401">
        <f>DB!P4*$X15</f>
        <v>3.1991714262548747</v>
      </c>
      <c r="AI15" s="401">
        <f>DB!Q4*$X15</f>
        <v>1.4034101068004907</v>
      </c>
      <c r="AJ15" s="401">
        <f>DB!R4*$X15</f>
        <v>1.9315752007576619</v>
      </c>
      <c r="AK15" s="402">
        <f>DB!S4*1000*$X15</f>
        <v>12.1176162985031</v>
      </c>
      <c r="AL15" s="401">
        <f>DB!T4*$X15</f>
        <v>0.60361725023676815</v>
      </c>
      <c r="AM15" s="400">
        <f>DB!U4*1000*$X15</f>
        <v>193.1575200757662</v>
      </c>
      <c r="AN15" s="400">
        <f>DB!V4*1000*$X15</f>
        <v>8.4506415033147597</v>
      </c>
      <c r="AO15" s="400">
        <f>DB!W4*1000*$X15</f>
        <v>283.70010761128083</v>
      </c>
      <c r="AP15" s="401">
        <f>DB!X4*1000*$X15</f>
        <v>0.9054258753551524</v>
      </c>
      <c r="AQ15" s="400">
        <f>DB!Y4*1000*$X15</f>
        <v>15.090431255919208</v>
      </c>
      <c r="AR15" s="400">
        <f>DB!Z4*1000*$X15</f>
        <v>90.542587535515224</v>
      </c>
      <c r="AS15" s="400">
        <f>DB!AA4*1000*$X15</f>
        <v>90.542587535515224</v>
      </c>
      <c r="AT15" s="400">
        <f>DB!AB4*1000*$X15</f>
        <v>16.901283006629544</v>
      </c>
      <c r="AU15" s="400">
        <f>DB!AC4*1000*$X15</f>
        <v>24.144690009470775</v>
      </c>
      <c r="AV15" s="400">
        <f>DB!AD4*1000*$X15</f>
        <v>241.44690009470776</v>
      </c>
      <c r="AW15" s="401">
        <f>DB!AE4*1000*$X15</f>
        <v>5.432555252130908</v>
      </c>
      <c r="AX15" s="401">
        <f>DB!AF4*$X15</f>
        <v>1.8108517507103026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5</v>
      </c>
      <c r="J16" s="224">
        <f>DB!AK5</f>
        <v>0</v>
      </c>
      <c r="K16" s="224">
        <f>DB!AL5</f>
        <v>0</v>
      </c>
      <c r="L16" s="224">
        <f>DB!AM5</f>
        <v>1</v>
      </c>
      <c r="M16" s="224">
        <f>DB!AN5</f>
        <v>5</v>
      </c>
      <c r="N16" s="224">
        <f>DB!AO5</f>
        <v>19</v>
      </c>
      <c r="O16" s="224">
        <f>DB!AP5</f>
        <v>115</v>
      </c>
      <c r="P16" s="224">
        <f>DB!AQ5</f>
        <v>443</v>
      </c>
      <c r="Q16" s="224">
        <f>DB!AR5</f>
        <v>48</v>
      </c>
      <c r="R16" s="224">
        <f t="shared" si="0"/>
        <v>636</v>
      </c>
      <c r="S16" s="224">
        <f>DB!AS5</f>
        <v>0</v>
      </c>
      <c r="T16" s="225">
        <f>DB!C5</f>
        <v>636</v>
      </c>
      <c r="U16" s="335">
        <f>DB!E5</f>
        <v>11581.1</v>
      </c>
      <c r="V16" s="352">
        <f>DB!F5*1000</f>
        <v>45.867788811818002</v>
      </c>
      <c r="W16" s="177">
        <f t="shared" si="1"/>
        <v>18.20927672955975</v>
      </c>
      <c r="X16" s="402">
        <v>1.0808703585943764</v>
      </c>
      <c r="Y16" s="400">
        <f t="shared" si="2"/>
        <v>49.577133340960849</v>
      </c>
      <c r="Z16" s="398">
        <f>DB!H5*$X16</f>
        <v>0.98327981126239583</v>
      </c>
      <c r="AA16" s="402">
        <f>DB!I5*$X16</f>
        <v>0.79158156234400956</v>
      </c>
      <c r="AB16" s="402">
        <f>DB!J5*$X16</f>
        <v>0.8332263543504187</v>
      </c>
      <c r="AC16" s="402">
        <f>DB!K5*$X16</f>
        <v>0.96444050059283715</v>
      </c>
      <c r="AD16" s="407">
        <f>DB!L5*$X16</f>
        <v>5062.2219311788385</v>
      </c>
      <c r="AE16" s="401">
        <f>DB!M5*$X16</f>
        <v>9.816272401510286</v>
      </c>
      <c r="AF16" s="401">
        <f>DB!N5*$X16</f>
        <v>4.2016620506464584</v>
      </c>
      <c r="AG16" s="401">
        <f>DB!O5*$X16</f>
        <v>0.34703993338672806</v>
      </c>
      <c r="AH16" s="401">
        <f>DB!P5*$X16</f>
        <v>7.9323413345537691E-2</v>
      </c>
      <c r="AI16" s="401">
        <f>DB!Q5*$X16</f>
        <v>4.4619420006864981E-2</v>
      </c>
      <c r="AJ16" s="401">
        <f>DB!R5*$X16</f>
        <v>4.3627877340045612E-2</v>
      </c>
      <c r="AK16" s="402">
        <f>DB!S5*1000*$X16</f>
        <v>4.9577133340960956E-2</v>
      </c>
      <c r="AL16" s="401">
        <f>DB!T5*$X16</f>
        <v>4.9577133340961066E-3</v>
      </c>
      <c r="AM16" s="400">
        <f>DB!U5*1000*$X16</f>
        <v>14.873140002288363</v>
      </c>
      <c r="AN16" s="400">
        <f>DB!V5*1000*$X16</f>
        <v>6.9407986677345299</v>
      </c>
      <c r="AO16" s="400">
        <f>DB!W5*1000*$X16</f>
        <v>24.788566670480424</v>
      </c>
      <c r="AP16" s="401">
        <f>DB!X5*1000*$X16</f>
        <v>1.4873140002288361</v>
      </c>
      <c r="AQ16" s="400">
        <f>DB!Y5*1000*$X16</f>
        <v>24.788566670480424</v>
      </c>
      <c r="AR16" s="400">
        <f>DB!Z5*1000*$X16</f>
        <v>148.73140002288363</v>
      </c>
      <c r="AS16" s="400">
        <f>DB!AA5*1000*$X16</f>
        <v>148.73140002288363</v>
      </c>
      <c r="AT16" s="400">
        <f>DB!AB5*1000*$X16</f>
        <v>27.763194670938098</v>
      </c>
      <c r="AU16" s="400">
        <f>DB!AC5*1000*$X16</f>
        <v>39.66170667276878</v>
      </c>
      <c r="AV16" s="400">
        <f>DB!AD5*1000*$X16</f>
        <v>396.61706672768679</v>
      </c>
      <c r="AW16" s="401">
        <f>DB!AE5*1000*$X16</f>
        <v>8.9238840013730272</v>
      </c>
      <c r="AX16" s="401">
        <f>DB!AF5*$X16</f>
        <v>2.9746280004576615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3</v>
      </c>
      <c r="O17" s="224">
        <f>DB!AP6</f>
        <v>25</v>
      </c>
      <c r="P17" s="224">
        <f>DB!AQ6</f>
        <v>92</v>
      </c>
      <c r="Q17" s="224">
        <f>DB!AR6</f>
        <v>9</v>
      </c>
      <c r="R17" s="224">
        <f t="shared" si="0"/>
        <v>129</v>
      </c>
      <c r="S17" s="224">
        <f>DB!AS6</f>
        <v>0</v>
      </c>
      <c r="T17" s="225">
        <f>DB!C6</f>
        <v>129</v>
      </c>
      <c r="U17" s="335">
        <f>DB!E6</f>
        <v>4324.3999999999996</v>
      </c>
      <c r="V17" s="352">
        <f>DB!F6*1000</f>
        <v>16.7502545142857</v>
      </c>
      <c r="W17" s="177">
        <f t="shared" si="1"/>
        <v>33.522480620155036</v>
      </c>
      <c r="X17" s="402">
        <v>1.0808703585943764</v>
      </c>
      <c r="Y17" s="400">
        <f t="shared" si="2"/>
        <v>18.104853603403058</v>
      </c>
      <c r="Z17" s="398">
        <f>DB!H6*$X17</f>
        <v>0.36209707206806113</v>
      </c>
      <c r="AA17" s="402">
        <f>DB!I6*$X17</f>
        <v>0.29209163813490308</v>
      </c>
      <c r="AB17" s="402">
        <f>DB!J6*$X17</f>
        <v>0.30729971516176163</v>
      </c>
      <c r="AC17" s="402">
        <f>DB!K6*$X17</f>
        <v>0.34918227649763378</v>
      </c>
      <c r="AD17" s="407">
        <f>DB!L6*$X17</f>
        <v>1848.6503917362857</v>
      </c>
      <c r="AE17" s="401">
        <f>DB!M6*$X17</f>
        <v>2.6795183333036592</v>
      </c>
      <c r="AF17" s="401">
        <f>DB!N6*$X17</f>
        <v>1.4302834346688411</v>
      </c>
      <c r="AG17" s="401">
        <f>DB!O6*$X17</f>
        <v>0.12673397522382149</v>
      </c>
      <c r="AH17" s="401">
        <f>DB!P6*$X17</f>
        <v>2.715728040510464E-2</v>
      </c>
      <c r="AI17" s="401">
        <f>DB!Q6*$X17</f>
        <v>1.5932271170994675E-2</v>
      </c>
      <c r="AJ17" s="401">
        <f>DB!R6*$X17</f>
        <v>1.6475416779096797E-2</v>
      </c>
      <c r="AK17" s="402">
        <f>DB!S6*1000*$X17</f>
        <v>0.18104853603403057</v>
      </c>
      <c r="AL17" s="401">
        <f>DB!T6*$X17</f>
        <v>1.8104853603403057E-3</v>
      </c>
      <c r="AM17" s="400">
        <f>DB!U6*1000*$X17</f>
        <v>5.4314560810209178</v>
      </c>
      <c r="AN17" s="400">
        <f>DB!V6*1000*$X17</f>
        <v>2.5346795044764301</v>
      </c>
      <c r="AO17" s="400">
        <f>DB!W6*1000*$X17</f>
        <v>8.6903297296334827</v>
      </c>
      <c r="AP17" s="401">
        <f>DB!X6*1000*$X17</f>
        <v>0.54314560810209278</v>
      </c>
      <c r="AQ17" s="400">
        <f>DB!Y6*1000*$X17</f>
        <v>9.0524268017015395</v>
      </c>
      <c r="AR17" s="400">
        <f>DB!Z6*1000*$X17</f>
        <v>54.314560810209173</v>
      </c>
      <c r="AS17" s="400">
        <f>DB!AA6*1000*$X17</f>
        <v>54.314560810209173</v>
      </c>
      <c r="AT17" s="400">
        <f>DB!AB6*1000*$X17</f>
        <v>10.13871801790572</v>
      </c>
      <c r="AU17" s="400">
        <f>DB!AC6*1000*$X17</f>
        <v>14.483882882722488</v>
      </c>
      <c r="AV17" s="400">
        <f>DB!AD6*1000*$X17</f>
        <v>144.83882882722489</v>
      </c>
      <c r="AW17" s="401">
        <f>DB!AE6*1000*$X17</f>
        <v>3.2588736486125542</v>
      </c>
      <c r="AX17" s="401">
        <f>DB!AF6*$X17</f>
        <v>1.0862912162041813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0</v>
      </c>
      <c r="N18" s="224">
        <f>DB!AO7</f>
        <v>2</v>
      </c>
      <c r="O18" s="224">
        <f>DB!AP7</f>
        <v>5</v>
      </c>
      <c r="P18" s="224">
        <f>DB!AQ7</f>
        <v>19</v>
      </c>
      <c r="Q18" s="224">
        <f>DB!AR7</f>
        <v>0</v>
      </c>
      <c r="R18" s="224">
        <f t="shared" si="0"/>
        <v>26</v>
      </c>
      <c r="S18" s="224">
        <f>DB!AS7</f>
        <v>0</v>
      </c>
      <c r="T18" s="225">
        <f>DB!C7</f>
        <v>26</v>
      </c>
      <c r="U18" s="335">
        <f>DB!E7</f>
        <v>4029.8</v>
      </c>
      <c r="V18" s="352">
        <f>DB!F7*1000</f>
        <v>15.5089481130435</v>
      </c>
      <c r="W18" s="177">
        <f t="shared" si="1"/>
        <v>154.99230769230769</v>
      </c>
      <c r="X18" s="402">
        <v>1.0808703585943764</v>
      </c>
      <c r="Y18" s="400">
        <f t="shared" si="2"/>
        <v>16.763162308366905</v>
      </c>
      <c r="Z18" s="398">
        <f>DB!H7*$X18</f>
        <v>0.39114045386189444</v>
      </c>
      <c r="AA18" s="402">
        <f>DB!I7*$X18</f>
        <v>0.31067727478173313</v>
      </c>
      <c r="AB18" s="402">
        <f>DB!J7*$X18</f>
        <v>0.33124008721332943</v>
      </c>
      <c r="AC18" s="402">
        <f>DB!K7*$X18</f>
        <v>0.37851220492292448</v>
      </c>
      <c r="AD18" s="407">
        <f>DB!L7*$X18</f>
        <v>1711.6529769827218</v>
      </c>
      <c r="AE18" s="401">
        <f>DB!M7*$X18</f>
        <v>1.2572371731275154</v>
      </c>
      <c r="AF18" s="401">
        <f>DB!N7*$X18</f>
        <v>1.1734213615856779</v>
      </c>
      <c r="AG18" s="401">
        <f>DB!O7*$X18</f>
        <v>0.1173421361585678</v>
      </c>
      <c r="AH18" s="401">
        <f>DB!P7*$X18</f>
        <v>9.2197392696017916E-3</v>
      </c>
      <c r="AI18" s="401">
        <f>DB!Q7*$X18</f>
        <v>4.5260538232590594E-3</v>
      </c>
      <c r="AJ18" s="401">
        <f>DB!R7*$X18</f>
        <v>6.7052649233467513E-3</v>
      </c>
      <c r="AK18" s="402">
        <f>DB!S7*1000*$X18</f>
        <v>0.16763162308366905</v>
      </c>
      <c r="AL18" s="401">
        <f>DB!T7*$X18</f>
        <v>1.6763162308366907E-3</v>
      </c>
      <c r="AM18" s="400">
        <f>DB!U7*1000*$X18</f>
        <v>5.0289486925100721</v>
      </c>
      <c r="AN18" s="400">
        <f>DB!V7*1000*$X18</f>
        <v>2.3468427231713664</v>
      </c>
      <c r="AO18" s="400">
        <f>DB!W7*1000*$X18</f>
        <v>8.0463179080161034</v>
      </c>
      <c r="AP18" s="401">
        <f>DB!X7*1000*$X18</f>
        <v>0.50289486925100613</v>
      </c>
      <c r="AQ18" s="400">
        <f>DB!Y7*1000*$X18</f>
        <v>8.3815811541834417</v>
      </c>
      <c r="AR18" s="400">
        <f>DB!Z7*1000*$X18</f>
        <v>50.289486925100604</v>
      </c>
      <c r="AS18" s="400">
        <f>DB!AA7*1000*$X18</f>
        <v>50.289486925100604</v>
      </c>
      <c r="AT18" s="400">
        <f>DB!AB7*1000*$X18</f>
        <v>9.3873708926854569</v>
      </c>
      <c r="AU18" s="400">
        <f>DB!AC7*1000*$X18</f>
        <v>13.410529846693523</v>
      </c>
      <c r="AV18" s="400">
        <f>DB!AD7*1000*$X18</f>
        <v>134.10529846693524</v>
      </c>
      <c r="AW18" s="401">
        <f>DB!AE7*1000*$X18</f>
        <v>3.0173692155060432</v>
      </c>
      <c r="AX18" s="401">
        <f>DB!AF7*$X18</f>
        <v>1.0057897385020134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1</v>
      </c>
      <c r="K19" s="224">
        <f>DB!AL8</f>
        <v>1</v>
      </c>
      <c r="L19" s="224">
        <f>DB!AM8</f>
        <v>0</v>
      </c>
      <c r="M19" s="224">
        <f>DB!AN8</f>
        <v>0</v>
      </c>
      <c r="N19" s="224">
        <f>DB!AO8</f>
        <v>3</v>
      </c>
      <c r="O19" s="224">
        <f>DB!AP8</f>
        <v>1</v>
      </c>
      <c r="P19" s="224">
        <f>DB!AQ8</f>
        <v>7</v>
      </c>
      <c r="Q19" s="224">
        <f>DB!AR8</f>
        <v>1</v>
      </c>
      <c r="R19" s="224">
        <f t="shared" si="0"/>
        <v>14</v>
      </c>
      <c r="S19" s="224">
        <f>DB!AS8</f>
        <v>0</v>
      </c>
      <c r="T19" s="225">
        <f>DB!C8</f>
        <v>14</v>
      </c>
      <c r="U19" s="335">
        <f>DB!E8</f>
        <v>297.3</v>
      </c>
      <c r="V19" s="352">
        <f>DB!F8*1000</f>
        <v>1.2147678</v>
      </c>
      <c r="W19" s="177">
        <f t="shared" si="1"/>
        <v>21.235714285714288</v>
      </c>
      <c r="X19" s="402">
        <v>1.0808703585943764</v>
      </c>
      <c r="Y19" s="400">
        <f t="shared" si="2"/>
        <v>1.3130065075949018</v>
      </c>
      <c r="Z19" s="398">
        <f>DB!H8*$X19</f>
        <v>2.8010805495357904E-2</v>
      </c>
      <c r="AA19" s="402">
        <f>DB!I8*$X19</f>
        <v>2.3590350253121735E-2</v>
      </c>
      <c r="AB19" s="402">
        <f>DB!J8*$X19</f>
        <v>2.4421921041265175E-2</v>
      </c>
      <c r="AC19" s="402">
        <f>DB!K8*$X19</f>
        <v>2.6347663919071028E-2</v>
      </c>
      <c r="AD19" s="407">
        <f>DB!L8*$X19</f>
        <v>134.06846847750023</v>
      </c>
      <c r="AE19" s="401">
        <f>DB!M8*$X19</f>
        <v>0.39521495878606538</v>
      </c>
      <c r="AF19" s="401">
        <f>DB!N8*$X19</f>
        <v>0.12473561822151566</v>
      </c>
      <c r="AG19" s="401">
        <f>DB!O8*$X19</f>
        <v>9.1910455531643131E-3</v>
      </c>
      <c r="AH19" s="401">
        <f>DB!P8*$X19</f>
        <v>2.3634117136708231E-3</v>
      </c>
      <c r="AI19" s="401">
        <f>DB!Q8*$X19</f>
        <v>7.8780390455694108E-4</v>
      </c>
      <c r="AJ19" s="401">
        <f>DB!R8*$X19</f>
        <v>1.8382091106328624E-3</v>
      </c>
      <c r="AK19" s="402">
        <f>DB!S8*1000*$X19</f>
        <v>7.0902351410124687E-2</v>
      </c>
      <c r="AL19" s="401">
        <f>DB!T8*$X19</f>
        <v>3.5451175705062343E-2</v>
      </c>
      <c r="AM19" s="400">
        <f>DB!U8*1000*$X19</f>
        <v>1.3130065075949018</v>
      </c>
      <c r="AN19" s="400">
        <f>DB!V8*1000*$X19</f>
        <v>0.36764182212657248</v>
      </c>
      <c r="AO19" s="400">
        <f>DB!W8*1000*$X19</f>
        <v>0.65650325379745089</v>
      </c>
      <c r="AP19" s="401">
        <f>DB!X8*1000*$X19</f>
        <v>3.9390195227847057E-2</v>
      </c>
      <c r="AQ19" s="400">
        <f>DB!Y8*1000*$X19</f>
        <v>0.65650325379745089</v>
      </c>
      <c r="AR19" s="400">
        <f>DB!Z8*1000*$X19</f>
        <v>3.9390195227847054</v>
      </c>
      <c r="AS19" s="400">
        <f>DB!AA8*1000*$X19</f>
        <v>3.9390195227847054</v>
      </c>
      <c r="AT19" s="400">
        <f>DB!AB8*1000*$X19</f>
        <v>0.73528364425314496</v>
      </c>
      <c r="AU19" s="400">
        <f>DB!AC8*1000*$X19</f>
        <v>1.0504052060759215</v>
      </c>
      <c r="AV19" s="400">
        <f>DB!AD8*1000*$X19</f>
        <v>10.504052060759214</v>
      </c>
      <c r="AW19" s="401">
        <f>DB!AE8*1000*$X19</f>
        <v>0.2363411713670823</v>
      </c>
      <c r="AX19" s="401">
        <f>DB!AF8*$X19</f>
        <v>7.8780390455694099E-2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1</v>
      </c>
      <c r="N20" s="224">
        <f>DB!AO9</f>
        <v>2</v>
      </c>
      <c r="O20" s="224">
        <f>DB!AP9</f>
        <v>6</v>
      </c>
      <c r="P20" s="224">
        <f>DB!AQ9</f>
        <v>5</v>
      </c>
      <c r="Q20" s="224">
        <f>DB!AR9</f>
        <v>1</v>
      </c>
      <c r="R20" s="224">
        <f t="shared" si="0"/>
        <v>15</v>
      </c>
      <c r="S20" s="224">
        <f>DB!AS9</f>
        <v>0</v>
      </c>
      <c r="T20" s="225">
        <f>DB!C9</f>
        <v>15</v>
      </c>
      <c r="U20" s="335">
        <f>DB!E9</f>
        <v>654</v>
      </c>
      <c r="V20" s="352">
        <f>DB!F9*1000</f>
        <v>2.4415127999999999</v>
      </c>
      <c r="W20" s="177">
        <f t="shared" si="1"/>
        <v>43.6</v>
      </c>
      <c r="X20" s="402">
        <v>1.0808703585943764</v>
      </c>
      <c r="Y20" s="400">
        <f t="shared" si="2"/>
        <v>2.6389588156487598</v>
      </c>
      <c r="Z20" s="398">
        <f>DB!H9*$X20</f>
        <v>5.2779176312975205E-2</v>
      </c>
      <c r="AA20" s="402">
        <f>DB!I9*$X20</f>
        <v>4.4475252573067101E-2</v>
      </c>
      <c r="AB20" s="402">
        <f>DB!J9*$X20</f>
        <v>4.6252151508937266E-2</v>
      </c>
      <c r="AC20" s="402">
        <f>DB!K9*$X20</f>
        <v>4.9225378441234868E-2</v>
      </c>
      <c r="AD20" s="407">
        <f>DB!L9*$X20</f>
        <v>269.45880674826361</v>
      </c>
      <c r="AE20" s="401">
        <f>DB!M9*$X20</f>
        <v>0.43015028695074786</v>
      </c>
      <c r="AF20" s="401">
        <f>DB!N9*$X20</f>
        <v>0.23486733459273965</v>
      </c>
      <c r="AG20" s="401">
        <f>DB!O9*$X20</f>
        <v>1.1611418788854544E-2</v>
      </c>
      <c r="AH20" s="401">
        <f>DB!P9*$X20</f>
        <v>1.7417128183281816E-3</v>
      </c>
      <c r="AI20" s="401">
        <f>DB!Q9*$X20</f>
        <v>5.2779176312975199E-4</v>
      </c>
      <c r="AJ20" s="401">
        <f>DB!R9*$X20</f>
        <v>1.3194794078243801E-3</v>
      </c>
      <c r="AK20" s="402">
        <f>DB!S9*1000*$X20</f>
        <v>2.6389588156487599E-2</v>
      </c>
      <c r="AL20" s="401">
        <f>DB!T9*$X20</f>
        <v>0.11611418788854545</v>
      </c>
      <c r="AM20" s="400">
        <f>DB!U9*1000*$X20</f>
        <v>2.6389588156487598</v>
      </c>
      <c r="AN20" s="400">
        <f>DB!V9*1000*$X20</f>
        <v>0.73890846838165281</v>
      </c>
      <c r="AO20" s="400">
        <f>DB!W9*1000*$X20</f>
        <v>3.1667505787785122</v>
      </c>
      <c r="AP20" s="401">
        <f>DB!X9*1000*$X20</f>
        <v>7.9168764469462818E-2</v>
      </c>
      <c r="AQ20" s="400">
        <f>DB!Y9*1000*$X20</f>
        <v>1.3194794078243799</v>
      </c>
      <c r="AR20" s="400">
        <f>DB!Z9*1000*$X20</f>
        <v>7.9168764469462811</v>
      </c>
      <c r="AS20" s="400">
        <f>DB!AA9*1000*$X20</f>
        <v>7.9168764469462811</v>
      </c>
      <c r="AT20" s="400">
        <f>DB!AB9*1000*$X20</f>
        <v>1.4778169367633056</v>
      </c>
      <c r="AU20" s="400">
        <f>DB!AC9*1000*$X20</f>
        <v>2.1111670525190078</v>
      </c>
      <c r="AV20" s="400">
        <f>DB!AD9*1000*$X20</f>
        <v>21.111670525190078</v>
      </c>
      <c r="AW20" s="401">
        <f>DB!AE9*1000*$X20</f>
        <v>0.47501258681677677</v>
      </c>
      <c r="AX20" s="401">
        <f>DB!AF9*$X20</f>
        <v>0.15833752893892558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1</v>
      </c>
      <c r="L21" s="224">
        <f>DB!AM10</f>
        <v>1</v>
      </c>
      <c r="M21" s="224">
        <f>DB!AN10</f>
        <v>3</v>
      </c>
      <c r="N21" s="224">
        <f>DB!AO10</f>
        <v>4</v>
      </c>
      <c r="O21" s="224">
        <f>DB!AP10</f>
        <v>7</v>
      </c>
      <c r="P21" s="224">
        <f>DB!AQ10</f>
        <v>10</v>
      </c>
      <c r="Q21" s="224">
        <f>DB!AR10</f>
        <v>0</v>
      </c>
      <c r="R21" s="224">
        <f t="shared" si="0"/>
        <v>26</v>
      </c>
      <c r="S21" s="224">
        <f>DB!AS10</f>
        <v>0</v>
      </c>
      <c r="T21" s="225">
        <f>DB!C10</f>
        <v>26</v>
      </c>
      <c r="U21" s="335">
        <f>DB!E10</f>
        <v>4900</v>
      </c>
      <c r="V21" s="352">
        <f>DB!F10*1000</f>
        <v>20.10078</v>
      </c>
      <c r="W21" s="177">
        <f t="shared" si="1"/>
        <v>188.46153846153845</v>
      </c>
      <c r="X21" s="402">
        <v>1.0808703585943764</v>
      </c>
      <c r="Y21" s="400">
        <f t="shared" si="2"/>
        <v>21.72633728662667</v>
      </c>
      <c r="Z21" s="398">
        <f>DB!H10*$X21</f>
        <v>0.53591631973679121</v>
      </c>
      <c r="AA21" s="402">
        <f>DB!I10*$X21</f>
        <v>0.44872128609312945</v>
      </c>
      <c r="AB21" s="402">
        <f>DB!J10*$X21</f>
        <v>0.46552298692812077</v>
      </c>
      <c r="AC21" s="402">
        <f>DB!K10*$X21</f>
        <v>0.50231291806680856</v>
      </c>
      <c r="AD21" s="407">
        <f>DB!L10*$X21</f>
        <v>2218.4328476628757</v>
      </c>
      <c r="AE21" s="401">
        <f>DB!M10*$X21</f>
        <v>2.1074547168027871</v>
      </c>
      <c r="AF21" s="401">
        <f>DB!N10*$X21</f>
        <v>2.2486759091658599</v>
      </c>
      <c r="AG21" s="401">
        <f>DB!O10*$X21</f>
        <v>6.3006378131217344E-2</v>
      </c>
      <c r="AH21" s="401">
        <f>DB!P10*$X21</f>
        <v>1.4773909354906136E-2</v>
      </c>
      <c r="AI21" s="401">
        <f>DB!Q10*$X21</f>
        <v>4.3452674573253346E-3</v>
      </c>
      <c r="AJ21" s="401">
        <f>DB!R10*$X21</f>
        <v>1.0863168643313334E-2</v>
      </c>
      <c r="AK21" s="402">
        <f>DB!S10*1000*$X21</f>
        <v>1.3687592490574803</v>
      </c>
      <c r="AL21" s="401">
        <f>DB!T10*$X21</f>
        <v>3.7803826878730407</v>
      </c>
      <c r="AM21" s="400">
        <f>DB!U10*1000*$X21</f>
        <v>21.72633728662667</v>
      </c>
      <c r="AN21" s="400">
        <f>DB!V10*1000*$X21</f>
        <v>238.98971015289337</v>
      </c>
      <c r="AO21" s="400">
        <f>DB!W10*1000*$X21</f>
        <v>10.863168643313335</v>
      </c>
      <c r="AP21" s="401">
        <f>DB!X10*1000*$X21</f>
        <v>0.65179011859880009</v>
      </c>
      <c r="AQ21" s="400">
        <f>DB!Y10*1000*$X21</f>
        <v>10.863168643313335</v>
      </c>
      <c r="AR21" s="400">
        <f>DB!Z10*1000*$X21</f>
        <v>0</v>
      </c>
      <c r="AS21" s="400">
        <f>DB!AA10*1000*$X21</f>
        <v>65.179011859880006</v>
      </c>
      <c r="AT21" s="400">
        <f>DB!AB10*1000*$X21</f>
        <v>12.166748880510934</v>
      </c>
      <c r="AU21" s="400">
        <f>DB!AC10*1000*$X21</f>
        <v>17.381069829301335</v>
      </c>
      <c r="AV21" s="400">
        <f>DB!AD10*1000*$X21</f>
        <v>173.81069829301336</v>
      </c>
      <c r="AW21" s="401">
        <f>DB!AE10*1000*$X21</f>
        <v>3.9107407115928003</v>
      </c>
      <c r="AX21" s="401">
        <f>DB!AF10*$X21</f>
        <v>1.3035802371976002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0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0</v>
      </c>
      <c r="S22" s="224">
        <f>DB!AS11</f>
        <v>0</v>
      </c>
      <c r="T22" s="225">
        <f>DB!C11</f>
        <v>0</v>
      </c>
      <c r="U22" s="335">
        <f>DB!E11</f>
        <v>0</v>
      </c>
      <c r="V22" s="352">
        <f>DB!F11*1000</f>
        <v>0</v>
      </c>
      <c r="W22" s="177">
        <f t="shared" si="1"/>
        <v>0</v>
      </c>
      <c r="X22" s="402">
        <v>1.0808703585943764</v>
      </c>
      <c r="Y22" s="400">
        <f t="shared" si="2"/>
        <v>0</v>
      </c>
      <c r="Z22" s="398">
        <f>DB!H11*$X22</f>
        <v>0</v>
      </c>
      <c r="AA22" s="402">
        <f>DB!I11*$X22</f>
        <v>0</v>
      </c>
      <c r="AB22" s="402">
        <f>DB!J11*$X22</f>
        <v>0</v>
      </c>
      <c r="AC22" s="402">
        <f>DB!K11*$X22</f>
        <v>0</v>
      </c>
      <c r="AD22" s="407">
        <f>DB!L11*$X22</f>
        <v>0</v>
      </c>
      <c r="AE22" s="401">
        <f>DB!M11*$X22</f>
        <v>0</v>
      </c>
      <c r="AF22" s="401">
        <f>DB!N11*$X22</f>
        <v>0</v>
      </c>
      <c r="AG22" s="401">
        <f>DB!O11*$X22</f>
        <v>0</v>
      </c>
      <c r="AH22" s="401">
        <f>DB!P11*$X22</f>
        <v>0</v>
      </c>
      <c r="AI22" s="401">
        <f>DB!Q11*$X22</f>
        <v>0</v>
      </c>
      <c r="AJ22" s="401">
        <f>DB!R11*$X22</f>
        <v>0</v>
      </c>
      <c r="AK22" s="402">
        <f>DB!S11*1000*$X22</f>
        <v>0</v>
      </c>
      <c r="AL22" s="401">
        <f>DB!T11*$X22</f>
        <v>0</v>
      </c>
      <c r="AM22" s="400">
        <f>DB!U11*1000*$X22</f>
        <v>0</v>
      </c>
      <c r="AN22" s="400">
        <f>DB!V11*1000*$X22</f>
        <v>0</v>
      </c>
      <c r="AO22" s="400">
        <f>DB!W11*1000*$X22</f>
        <v>0</v>
      </c>
      <c r="AP22" s="401">
        <f>DB!X11*1000*$X22</f>
        <v>0</v>
      </c>
      <c r="AQ22" s="400">
        <f>DB!Y11*1000*$X22</f>
        <v>0</v>
      </c>
      <c r="AR22" s="400">
        <f>DB!Z11*1000*$X22</f>
        <v>0</v>
      </c>
      <c r="AS22" s="400">
        <f>DB!AA11*1000*$X22</f>
        <v>0</v>
      </c>
      <c r="AT22" s="400">
        <f>DB!AB11*1000*$X22</f>
        <v>0</v>
      </c>
      <c r="AU22" s="400">
        <f>DB!AC11*1000*$X22</f>
        <v>0</v>
      </c>
      <c r="AV22" s="400">
        <f>DB!AD11*1000*$X22</f>
        <v>0</v>
      </c>
      <c r="AW22" s="401">
        <f>DB!AE11*1000*$X22</f>
        <v>0</v>
      </c>
      <c r="AX22" s="401">
        <f>DB!AF11*$X22</f>
        <v>0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4</v>
      </c>
      <c r="P23" s="224">
        <f>DB!AQ12</f>
        <v>0</v>
      </c>
      <c r="Q23" s="224">
        <f>DB!AR12</f>
        <v>0</v>
      </c>
      <c r="R23" s="224">
        <f t="shared" si="0"/>
        <v>4</v>
      </c>
      <c r="S23" s="224">
        <f>DB!AS12</f>
        <v>0</v>
      </c>
      <c r="T23" s="225">
        <f>DB!C12</f>
        <v>4</v>
      </c>
      <c r="U23" s="335">
        <f>DB!E12</f>
        <v>135</v>
      </c>
      <c r="V23" s="352">
        <f>DB!F12*1000</f>
        <v>1.0845900000000002</v>
      </c>
      <c r="W23" s="177">
        <f t="shared" si="1"/>
        <v>33.75</v>
      </c>
      <c r="X23" s="402">
        <v>1.0808703585943764</v>
      </c>
      <c r="Y23" s="400">
        <f t="shared" si="2"/>
        <v>1.1723011822278748</v>
      </c>
      <c r="Z23" s="398">
        <f>DB!H12*$X23</f>
        <v>0.11097784525090548</v>
      </c>
      <c r="AA23" s="402">
        <f>DB!I12*$X23</f>
        <v>7.9224113894959772E-2</v>
      </c>
      <c r="AB23" s="402">
        <f>DB!J12*$X23</f>
        <v>8.9313719403334352E-2</v>
      </c>
      <c r="AC23" s="402">
        <f>DB!K12*$X23</f>
        <v>0.10321721142455693</v>
      </c>
      <c r="AD23" s="407">
        <f>DB!L12*$X23</f>
        <v>118.83734314362188</v>
      </c>
      <c r="AE23" s="401">
        <f>DB!M12*$X23</f>
        <v>1.2227101330636734</v>
      </c>
      <c r="AF23" s="401">
        <f>DB!N12*$X23</f>
        <v>0.25673395890790457</v>
      </c>
      <c r="AG23" s="401">
        <f>DB!O12*$X23</f>
        <v>1.3715923832066134E-2</v>
      </c>
      <c r="AH23" s="401">
        <f>DB!P12*$X23</f>
        <v>3.3996734284608365E-2</v>
      </c>
      <c r="AI23" s="401">
        <f>DB!Q12*$X23</f>
        <v>1.3598693713843348E-2</v>
      </c>
      <c r="AJ23" s="401">
        <f>DB!R12*$X23</f>
        <v>2.3446023644557494E-2</v>
      </c>
      <c r="AK23" s="402">
        <f>DB!S12*1000*$X23</f>
        <v>0.49236649653570735</v>
      </c>
      <c r="AL23" s="401">
        <f>DB!T12*$X23</f>
        <v>0.11254091349387597</v>
      </c>
      <c r="AM23" s="400">
        <f>DB!U12*1000*$X23</f>
        <v>4.2202842560203484</v>
      </c>
      <c r="AN23" s="400">
        <f>DB!V12*1000*$X23</f>
        <v>0.16412216551190245</v>
      </c>
      <c r="AO23" s="400">
        <f>DB!W12*1000*$X23</f>
        <v>6.2131962658077358</v>
      </c>
      <c r="AP23" s="401">
        <f>DB!X12*1000*$X23</f>
        <v>9.7300998124913605</v>
      </c>
      <c r="AQ23" s="400">
        <f>DB!Y12*1000*$X23</f>
        <v>4.5719746106887111</v>
      </c>
      <c r="AR23" s="400">
        <f>DB!Z12*1000*$X23</f>
        <v>33.996734284608365</v>
      </c>
      <c r="AS23" s="400">
        <f>DB!AA12*1000*$X23</f>
        <v>37.513637831291994</v>
      </c>
      <c r="AT23" s="400">
        <f>DB!AB12*1000*$X23</f>
        <v>0.65648866204760981</v>
      </c>
      <c r="AU23" s="400">
        <f>DB!AC12*1000*$X23</f>
        <v>0.98473299307141471</v>
      </c>
      <c r="AV23" s="400">
        <f>DB!AD12*1000*$X23</f>
        <v>423.20072678426271</v>
      </c>
      <c r="AW23" s="401">
        <f>DB!AE12*1000*$X23</f>
        <v>7.5027275662583985</v>
      </c>
      <c r="AX23" s="401">
        <f>DB!AF12*$X23</f>
        <v>7.0338070933672489E-2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0</v>
      </c>
      <c r="L24" s="227">
        <f>DB!AM13</f>
        <v>5</v>
      </c>
      <c r="M24" s="227">
        <f>DB!AN13</f>
        <v>6</v>
      </c>
      <c r="N24" s="227">
        <f>DB!AO13</f>
        <v>1</v>
      </c>
      <c r="O24" s="227">
        <f>DB!AP13</f>
        <v>4</v>
      </c>
      <c r="P24" s="227">
        <f>DB!AQ13</f>
        <v>1</v>
      </c>
      <c r="Q24" s="227">
        <f>DB!AR13</f>
        <v>0</v>
      </c>
      <c r="R24" s="227">
        <f t="shared" si="0"/>
        <v>17</v>
      </c>
      <c r="S24" s="227">
        <f>DB!AS13</f>
        <v>0</v>
      </c>
      <c r="T24" s="228">
        <f>DB!C13</f>
        <v>17</v>
      </c>
      <c r="U24" s="336">
        <f>DB!E13</f>
        <v>2921</v>
      </c>
      <c r="V24" s="353">
        <f>DB!F13*1000</f>
        <v>23.255750142857099</v>
      </c>
      <c r="W24" s="204">
        <f t="shared" si="1"/>
        <v>171.8235294117647</v>
      </c>
      <c r="X24" s="408">
        <v>1.0808703585943764</v>
      </c>
      <c r="Y24" s="411">
        <f t="shared" si="2"/>
        <v>25.136450996291174</v>
      </c>
      <c r="Z24" s="399">
        <f>DB!H13*$X24</f>
        <v>1.7260363017453335</v>
      </c>
      <c r="AA24" s="408">
        <f>DB!I13*$X24</f>
        <v>1.2207936367198784</v>
      </c>
      <c r="AB24" s="408">
        <f>DB!J13*$X24</f>
        <v>1.3724502243975005</v>
      </c>
      <c r="AC24" s="408">
        <f>DB!K13*$X24</f>
        <v>1.5978404016642498</v>
      </c>
      <c r="AD24" s="409">
        <f>DB!L13*$X24</f>
        <v>2548.1071739450358</v>
      </c>
      <c r="AE24" s="410">
        <f>DB!M13*$X24</f>
        <v>20.536480463969944</v>
      </c>
      <c r="AF24" s="410">
        <f>DB!N13*$X24</f>
        <v>2.8404189625809111</v>
      </c>
      <c r="AG24" s="410">
        <f>DB!O13*$X24</f>
        <v>0.24885086486328339</v>
      </c>
      <c r="AH24" s="410">
        <f>DB!P13*$X24</f>
        <v>0.67868417689986316</v>
      </c>
      <c r="AI24" s="410">
        <f>DB!Q13*$X24</f>
        <v>0.27650096095920385</v>
      </c>
      <c r="AJ24" s="410">
        <f>DB!R13*$X24</f>
        <v>0.4775925689295335</v>
      </c>
      <c r="AK24" s="408">
        <f>DB!S13*1000*$X24</f>
        <v>7.2895707889244532</v>
      </c>
      <c r="AL24" s="410">
        <f>DB!T13*$X24</f>
        <v>1.3573683537997305</v>
      </c>
      <c r="AM24" s="411">
        <f>DB!U13*1000*$X24</f>
        <v>5.0272901992582453</v>
      </c>
      <c r="AN24" s="411">
        <f>DB!V13*1000*$X24</f>
        <v>2.5136450996291178</v>
      </c>
      <c r="AO24" s="411">
        <f>DB!W13*1000*$X24</f>
        <v>301.63741195549494</v>
      </c>
      <c r="AP24" s="410">
        <f>DB!X13*1000*$X24</f>
        <v>3.5191031394807708</v>
      </c>
      <c r="AQ24" s="411">
        <f>DB!Y13*1000*$X24</f>
        <v>12.56822549814564</v>
      </c>
      <c r="AR24" s="411">
        <f>DB!Z13*1000*$X24</f>
        <v>1231.68609881827</v>
      </c>
      <c r="AS24" s="411">
        <f>DB!AA13*1000*$X24</f>
        <v>0</v>
      </c>
      <c r="AT24" s="411">
        <f>DB!AB13*1000*$X24</f>
        <v>14.076412557923083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14.729960283826671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28</v>
      </c>
      <c r="I25" s="230">
        <f t="shared" si="3"/>
        <v>141</v>
      </c>
      <c r="J25" s="230">
        <f t="shared" si="3"/>
        <v>28</v>
      </c>
      <c r="K25" s="230">
        <f t="shared" si="3"/>
        <v>61</v>
      </c>
      <c r="L25" s="230">
        <f t="shared" si="3"/>
        <v>120</v>
      </c>
      <c r="M25" s="230">
        <f t="shared" si="3"/>
        <v>407</v>
      </c>
      <c r="N25" s="230">
        <f t="shared" si="3"/>
        <v>757</v>
      </c>
      <c r="O25" s="230">
        <f t="shared" si="3"/>
        <v>1622</v>
      </c>
      <c r="P25" s="230">
        <f t="shared" si="3"/>
        <v>1811</v>
      </c>
      <c r="Q25" s="230">
        <f t="shared" si="3"/>
        <v>189</v>
      </c>
      <c r="R25" s="230">
        <f t="shared" si="3"/>
        <v>5164</v>
      </c>
      <c r="S25" s="230">
        <f t="shared" si="3"/>
        <v>7</v>
      </c>
      <c r="T25" s="231">
        <f>SUM(T13:T24)</f>
        <v>5171</v>
      </c>
      <c r="U25" s="337">
        <f>SUM(U13:U24)</f>
        <v>122922.4100000007</v>
      </c>
      <c r="V25" s="354">
        <f>SUM(V13:V24)</f>
        <v>506.74996707523951</v>
      </c>
      <c r="W25" s="232"/>
      <c r="X25" s="396"/>
      <c r="Y25" s="445">
        <f>SUM(Y13:Y24)</f>
        <v>547.73101863030263</v>
      </c>
      <c r="Z25" s="447">
        <f t="shared" ref="Z25:AX25" si="4">SUM(Z13:Z24)</f>
        <v>23.910018054934302</v>
      </c>
      <c r="AA25" s="448">
        <f t="shared" si="4"/>
        <v>17.165162428460338</v>
      </c>
      <c r="AB25" s="448">
        <f t="shared" si="4"/>
        <v>18.994411586225652</v>
      </c>
      <c r="AC25" s="448">
        <f t="shared" si="4"/>
        <v>22.12018171217445</v>
      </c>
      <c r="AD25" s="444">
        <f>SUM(AD13:AD24)</f>
        <v>55897.207652111159</v>
      </c>
      <c r="AE25" s="449">
        <f t="shared" si="4"/>
        <v>316.97486195058337</v>
      </c>
      <c r="AF25" s="449">
        <f t="shared" si="4"/>
        <v>51.226156355428238</v>
      </c>
      <c r="AG25" s="449">
        <f t="shared" si="4"/>
        <v>3.5285461875454818</v>
      </c>
      <c r="AH25" s="449">
        <f t="shared" si="4"/>
        <v>11.952295974864995</v>
      </c>
      <c r="AI25" s="449">
        <f t="shared" si="4"/>
        <v>5.8618247232981</v>
      </c>
      <c r="AJ25" s="449">
        <f t="shared" si="4"/>
        <v>6.617766872458775</v>
      </c>
      <c r="AK25" s="448">
        <f>SUM(AK13:AK24)</f>
        <v>35.464218967810439</v>
      </c>
      <c r="AL25" s="449">
        <f t="shared" si="4"/>
        <v>10.430970588181969</v>
      </c>
      <c r="AM25" s="445">
        <f>SUM(AM13:AM24)</f>
        <v>5043.6917840122724</v>
      </c>
      <c r="AN25" s="445">
        <f>SUM(AN13:AN24)</f>
        <v>369.76001668889501</v>
      </c>
      <c r="AO25" s="445">
        <f t="shared" ref="AO25" si="5">SUM(AO13:AO24)</f>
        <v>715.87551987499535</v>
      </c>
      <c r="AP25" s="449">
        <f>SUM(AP13:AP24)</f>
        <v>208.01730842187681</v>
      </c>
      <c r="AQ25" s="445">
        <f t="shared" ref="AQ25" si="6">SUM(AQ13:AQ24)</f>
        <v>1840.4349368518524</v>
      </c>
      <c r="AR25" s="445">
        <f>SUM(AR13:AR24)</f>
        <v>3374.5593439221157</v>
      </c>
      <c r="AS25" s="445">
        <f>SUM(AS13:AS24)</f>
        <v>12273.083095352142</v>
      </c>
      <c r="AT25" s="445">
        <f t="shared" si="4"/>
        <v>306.72937043296741</v>
      </c>
      <c r="AU25" s="445">
        <f t="shared" si="4"/>
        <v>418.12254615449928</v>
      </c>
      <c r="AV25" s="445">
        <f>SUM(AV13:AV24)</f>
        <v>11835.819947867951</v>
      </c>
      <c r="AW25" s="449">
        <f>SUM(AW13:AW24)</f>
        <v>101.35873552757903</v>
      </c>
      <c r="AX25" s="449">
        <f t="shared" si="4"/>
        <v>355.55341142867087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258</v>
      </c>
      <c r="I27" s="224">
        <f>DB!AJ14</f>
        <v>252</v>
      </c>
      <c r="J27" s="224">
        <f>DB!AK14</f>
        <v>39</v>
      </c>
      <c r="K27" s="224">
        <f>DB!AL14</f>
        <v>212</v>
      </c>
      <c r="L27" s="224">
        <f>DB!AM14</f>
        <v>98</v>
      </c>
      <c r="M27" s="224">
        <f>DB!AN14</f>
        <v>163</v>
      </c>
      <c r="N27" s="224">
        <f>DB!AO14</f>
        <v>194</v>
      </c>
      <c r="O27" s="224">
        <f>DB!AP14</f>
        <v>399</v>
      </c>
      <c r="P27" s="224">
        <f>DB!AQ14</f>
        <v>632</v>
      </c>
      <c r="Q27" s="224">
        <f>DB!AR14</f>
        <v>84</v>
      </c>
      <c r="R27" s="224">
        <f>SUM(H27:Q27)</f>
        <v>2331</v>
      </c>
      <c r="S27" s="224">
        <f>DB!AS14</f>
        <v>0</v>
      </c>
      <c r="T27" s="225">
        <f>DB!C14</f>
        <v>2331</v>
      </c>
      <c r="U27" s="335">
        <f>DB!E14</f>
        <v>14236.5</v>
      </c>
      <c r="V27" s="352">
        <f>DB!F14*1000</f>
        <v>36.632729066666705</v>
      </c>
      <c r="W27" s="177">
        <f>IF(T27=0,0,U27/T27)</f>
        <v>6.1074646074646077</v>
      </c>
      <c r="X27" s="402">
        <v>1.0808703585943764</v>
      </c>
      <c r="Y27" s="400">
        <f t="shared" ref="Y27:Y35" si="7">V27*X27</f>
        <v>39.595231002578679</v>
      </c>
      <c r="Z27" s="398">
        <f>DB!H14*$X27</f>
        <v>3.2336105318771926</v>
      </c>
      <c r="AA27" s="402">
        <f>DB!I14*$X27</f>
        <v>2.9728099436735897</v>
      </c>
      <c r="AB27" s="402">
        <f>DB!J14*$X27</f>
        <v>3.1032102377754454</v>
      </c>
      <c r="AC27" s="402">
        <f>DB!K14*$X27</f>
        <v>3.1977108557682832</v>
      </c>
      <c r="AD27" s="407">
        <f>DB!L14*$X27</f>
        <v>4042.9898472113214</v>
      </c>
      <c r="AE27" s="401">
        <f>DB!M14*$X27</f>
        <v>113.71750343940512</v>
      </c>
      <c r="AF27" s="401">
        <f>DB!N14*$X27</f>
        <v>2.0985472431367072</v>
      </c>
      <c r="AG27" s="401">
        <f>DB!O14*$X27</f>
        <v>0.17421901641134457</v>
      </c>
      <c r="AH27" s="401">
        <f>DB!P14*$X27</f>
        <v>15.640116246018742</v>
      </c>
      <c r="AI27" s="401">
        <f>DB!Q14*$X27</f>
        <v>8.9485222065826022</v>
      </c>
      <c r="AJ27" s="401">
        <f>DB!R14*$X27</f>
        <v>10.809498063704075</v>
      </c>
      <c r="AK27" s="402">
        <f>DB!S14*1000*$X27</f>
        <v>5.9392846503868819</v>
      </c>
      <c r="AL27" s="401">
        <f>DB!T14*$X27</f>
        <v>39.199278692552852</v>
      </c>
      <c r="AM27" s="400">
        <f>DB!U14*1000*$X27</f>
        <v>39.595231002578679</v>
      </c>
      <c r="AN27" s="400">
        <f>DB!V14*1000*$X27</f>
        <v>106.90712370696319</v>
      </c>
      <c r="AO27" s="400">
        <f>DB!W14*1000*$X27</f>
        <v>14.254283160928093</v>
      </c>
      <c r="AP27" s="401">
        <f>DB!X14*1000*$X27</f>
        <v>1.3066426230850734</v>
      </c>
      <c r="AQ27" s="400">
        <f>DB!Y14*1000*$X27</f>
        <v>75.230938904898139</v>
      </c>
      <c r="AR27" s="400">
        <f>DB!Z14*1000*$X27</f>
        <v>950.28554406190881</v>
      </c>
      <c r="AS27" s="400">
        <f>DB!AA14*1000*$X27</f>
        <v>154.42140091005774</v>
      </c>
      <c r="AT27" s="400">
        <f>DB!AB14*1000*$X27</f>
        <v>22.173329361444324</v>
      </c>
      <c r="AU27" s="400">
        <f>DB!AC14*1000*$X27</f>
        <v>71.271415804640895</v>
      </c>
      <c r="AV27" s="400">
        <f>DB!AD14*1000*$X27</f>
        <v>791.90462005158861</v>
      </c>
      <c r="AW27" s="401">
        <f>DB!AE14*1000*$X27</f>
        <v>7.127141580464035</v>
      </c>
      <c r="AX27" s="401">
        <f>DB!AF14*$X27</f>
        <v>3.0092375561959908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232</v>
      </c>
      <c r="I28" s="224">
        <f>DB!AJ15</f>
        <v>911</v>
      </c>
      <c r="J28" s="224">
        <f>DB!AK15</f>
        <v>142</v>
      </c>
      <c r="K28" s="224">
        <f>DB!AL15</f>
        <v>466</v>
      </c>
      <c r="L28" s="224">
        <f>DB!AM15</f>
        <v>301</v>
      </c>
      <c r="M28" s="224">
        <f>DB!AN15</f>
        <v>922</v>
      </c>
      <c r="N28" s="224">
        <f>DB!AO15</f>
        <v>1477</v>
      </c>
      <c r="O28" s="224">
        <f>DB!AP15</f>
        <v>1453</v>
      </c>
      <c r="P28" s="224">
        <f>DB!AQ15</f>
        <v>1113</v>
      </c>
      <c r="Q28" s="224">
        <f>DB!AR15</f>
        <v>113</v>
      </c>
      <c r="R28" s="224">
        <f t="shared" ref="R28:R35" si="8">SUM(H28:Q28)</f>
        <v>7130</v>
      </c>
      <c r="S28" s="224">
        <f>DB!AS15</f>
        <v>0</v>
      </c>
      <c r="T28" s="225">
        <f>DB!C15</f>
        <v>7130</v>
      </c>
      <c r="U28" s="335">
        <f>DB!E15</f>
        <v>53086.879999999997</v>
      </c>
      <c r="V28" s="352">
        <f>DB!F15*1000</f>
        <v>153.385370207996</v>
      </c>
      <c r="W28" s="177">
        <f t="shared" ref="W28:W35" si="9">IF(T28=0,0,U28/T28)</f>
        <v>7.4455652173913043</v>
      </c>
      <c r="X28" s="402">
        <v>1.0808703585943764</v>
      </c>
      <c r="Y28" s="400">
        <f t="shared" si="7"/>
        <v>165.78970009984783</v>
      </c>
      <c r="Z28" s="398">
        <f>DB!H15*$X28</f>
        <v>20.005290478715601</v>
      </c>
      <c r="AA28" s="402">
        <f>DB!I15*$X28</f>
        <v>18.418130416425292</v>
      </c>
      <c r="AB28" s="402">
        <f>DB!J15*$X28</f>
        <v>19.211710447571363</v>
      </c>
      <c r="AC28" s="402">
        <f>DB!K15*$X28</f>
        <v>19.820711279270277</v>
      </c>
      <c r="AD28" s="407">
        <f>DB!L15*$X28</f>
        <v>16928.454697794768</v>
      </c>
      <c r="AE28" s="401">
        <f>DB!M15*$X28</f>
        <v>361.42154621768088</v>
      </c>
      <c r="AF28" s="401">
        <f>DB!N15*$X28</f>
        <v>10.113171706090991</v>
      </c>
      <c r="AG28" s="401">
        <f>DB!O15*$X28</f>
        <v>1.6578970009983809</v>
      </c>
      <c r="AH28" s="401">
        <f>DB!P15*$X28</f>
        <v>55.871128933649416</v>
      </c>
      <c r="AI28" s="401">
        <f>DB!Q15*$X28</f>
        <v>20.723712512480869</v>
      </c>
      <c r="AJ28" s="401">
        <f>DB!R15*$X28</f>
        <v>44.76321902695824</v>
      </c>
      <c r="AK28" s="402">
        <f>DB!S15*1000*$X28</f>
        <v>1.2765806907688615</v>
      </c>
      <c r="AL28" s="401">
        <f>DB!T15*$X28</f>
        <v>148.87915068965856</v>
      </c>
      <c r="AM28" s="400">
        <f>DB!U15*1000*$X28</f>
        <v>895.26438053927291</v>
      </c>
      <c r="AN28" s="400">
        <f>DB!V15*1000*$X28</f>
        <v>298.42146017972738</v>
      </c>
      <c r="AO28" s="400">
        <f>DB!W15*1000*$X28</f>
        <v>58.026395034948784</v>
      </c>
      <c r="AP28" s="401">
        <f>DB!X15*1000*$X28</f>
        <v>31.500043018971475</v>
      </c>
      <c r="AQ28" s="400">
        <f>DB!Y15*1000*$X28</f>
        <v>145.89493608787527</v>
      </c>
      <c r="AR28" s="400">
        <f>DB!Z15*1000*$X28</f>
        <v>38.131631022962971</v>
      </c>
      <c r="AS28" s="400">
        <f>DB!AA15*1000*$X28</f>
        <v>497.36910029954123</v>
      </c>
      <c r="AT28" s="400">
        <f>DB!AB15*1000*$X28</f>
        <v>92.842232055924882</v>
      </c>
      <c r="AU28" s="400">
        <f>DB!AC15*1000*$X28</f>
        <v>182.36867010983192</v>
      </c>
      <c r="AV28" s="400">
        <f>DB!AD15*1000*$X28</f>
        <v>364.73734021966499</v>
      </c>
      <c r="AW28" s="401">
        <f>DB!AE15*1000*$X28</f>
        <v>5.1394807030955132</v>
      </c>
      <c r="AX28" s="401">
        <f>DB!AF15*$X28</f>
        <v>6.7973777040940666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46</v>
      </c>
      <c r="I29" s="224">
        <f>DB!AJ16</f>
        <v>1228</v>
      </c>
      <c r="J29" s="224">
        <f>DB!AK16</f>
        <v>1170</v>
      </c>
      <c r="K29" s="224">
        <f>DB!AL16</f>
        <v>985</v>
      </c>
      <c r="L29" s="224">
        <f>DB!AM16</f>
        <v>288</v>
      </c>
      <c r="M29" s="224">
        <f>DB!AN16</f>
        <v>855</v>
      </c>
      <c r="N29" s="224">
        <f>DB!AO16</f>
        <v>2127</v>
      </c>
      <c r="O29" s="224">
        <f>DB!AP16</f>
        <v>3899</v>
      </c>
      <c r="P29" s="224">
        <f>DB!AQ16</f>
        <v>3422</v>
      </c>
      <c r="Q29" s="224">
        <f>DB!AR16</f>
        <v>422</v>
      </c>
      <c r="R29" s="224">
        <f t="shared" si="8"/>
        <v>14442</v>
      </c>
      <c r="S29" s="224">
        <f>DB!AS16</f>
        <v>1</v>
      </c>
      <c r="T29" s="225">
        <f>DB!C16</f>
        <v>14443</v>
      </c>
      <c r="U29" s="335">
        <f>DB!E16</f>
        <v>94458.429999999906</v>
      </c>
      <c r="V29" s="352">
        <f>DB!F16*1000</f>
        <v>219.77521327938402</v>
      </c>
      <c r="W29" s="177">
        <f t="shared" si="9"/>
        <v>6.5400837776085234</v>
      </c>
      <c r="X29" s="402">
        <v>1.0808703585943764</v>
      </c>
      <c r="Y29" s="400">
        <f t="shared" si="7"/>
        <v>237.54851358744335</v>
      </c>
      <c r="Z29" s="398">
        <f>DB!H16*$X29</f>
        <v>17.736955681199838</v>
      </c>
      <c r="AA29" s="402">
        <f>DB!I16*$X29</f>
        <v>16.279991464527683</v>
      </c>
      <c r="AB29" s="402">
        <f>DB!J16*$X29</f>
        <v>17.0084735728643</v>
      </c>
      <c r="AC29" s="402">
        <f>DB!K16*$X29</f>
        <v>17.554835154116628</v>
      </c>
      <c r="AD29" s="407">
        <f>DB!L16*$X29</f>
        <v>24255.603625389431</v>
      </c>
      <c r="AE29" s="401">
        <f>DB!M16*$X29</f>
        <v>747.56517225979496</v>
      </c>
      <c r="AF29" s="401">
        <f>DB!N16*$X29</f>
        <v>11.996199936170544</v>
      </c>
      <c r="AG29" s="401">
        <f>DB!O16*$X29</f>
        <v>2.1379366222872864</v>
      </c>
      <c r="AH29" s="401">
        <f>DB!P16*$X29</f>
        <v>68.176423399606932</v>
      </c>
      <c r="AI29" s="401">
        <f>DB!Q16*$X29</f>
        <v>32.306597847905131</v>
      </c>
      <c r="AJ29" s="401">
        <f>DB!R16*$X29</f>
        <v>12.114974192961791</v>
      </c>
      <c r="AK29" s="402">
        <f>DB!S16*1000*$X29</f>
        <v>26.130336494625855</v>
      </c>
      <c r="AL29" s="401">
        <f>DB!T16*$X29</f>
        <v>130.88923098671523</v>
      </c>
      <c r="AM29" s="400">
        <f>DB!U16*1000*$X29</f>
        <v>237.54851358744335</v>
      </c>
      <c r="AN29" s="400">
        <f>DB!V16*1000*$X29</f>
        <v>451.34217581617406</v>
      </c>
      <c r="AO29" s="400">
        <f>DB!W16*1000*$X29</f>
        <v>14.2529108152498</v>
      </c>
      <c r="AP29" s="401">
        <f>DB!X16*1000*$X29</f>
        <v>7.839100948388805</v>
      </c>
      <c r="AQ29" s="400">
        <f>DB!Y16*1000*$X29</f>
        <v>451.34217581617406</v>
      </c>
      <c r="AR29" s="400">
        <f>DB!Z16*1000*$X29</f>
        <v>5701.1643260996934</v>
      </c>
      <c r="AS29" s="400">
        <f>DB!AA16*1000*$X29</f>
        <v>926.43920299112779</v>
      </c>
      <c r="AT29" s="400">
        <f>DB!AB16*1000*$X29</f>
        <v>133.02716760898659</v>
      </c>
      <c r="AU29" s="400">
        <f>DB!AC16*1000*$X29</f>
        <v>427.58732445753833</v>
      </c>
      <c r="AV29" s="400">
        <f>DB!AD16*1000*$X29</f>
        <v>4750.9702717500777</v>
      </c>
      <c r="AW29" s="401">
        <f>DB!AE16*1000*$X29</f>
        <v>42.758732445750155</v>
      </c>
      <c r="AX29" s="401">
        <f>DB!AF16*$X29</f>
        <v>18.053687032648305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2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3</v>
      </c>
      <c r="O30" s="224">
        <f>DB!AP17</f>
        <v>14</v>
      </c>
      <c r="P30" s="224">
        <f>DB!AQ17</f>
        <v>21</v>
      </c>
      <c r="Q30" s="224">
        <f>DB!AR17</f>
        <v>4</v>
      </c>
      <c r="R30" s="224">
        <f t="shared" si="8"/>
        <v>44</v>
      </c>
      <c r="S30" s="224">
        <f>DB!AS17</f>
        <v>0</v>
      </c>
      <c r="T30" s="225">
        <f>DB!C17</f>
        <v>44</v>
      </c>
      <c r="U30" s="335">
        <f>DB!E17</f>
        <v>362.6</v>
      </c>
      <c r="V30" s="352">
        <f>DB!F17*1000</f>
        <v>1.0227946168047299</v>
      </c>
      <c r="W30" s="177">
        <f t="shared" si="9"/>
        <v>8.2409090909090921</v>
      </c>
      <c r="X30" s="402">
        <v>1.0808703585943764</v>
      </c>
      <c r="Y30" s="400">
        <f t="shared" si="7"/>
        <v>1.1055083842341262</v>
      </c>
      <c r="Z30" s="398">
        <f>DB!H17*$X30</f>
        <v>3.3533754321768597E-2</v>
      </c>
      <c r="AA30" s="402">
        <f>DB!I17*$X30</f>
        <v>3.1086895764663731E-2</v>
      </c>
      <c r="AB30" s="402">
        <f>DB!J17*$X30</f>
        <v>3.2310325043216161E-2</v>
      </c>
      <c r="AC30" s="402">
        <f>DB!K17*$X30</f>
        <v>3.3320022700816715E-2</v>
      </c>
      <c r="AD30" s="407">
        <f>DB!L17*$X30</f>
        <v>112.88125009737885</v>
      </c>
      <c r="AE30" s="401">
        <f>DB!M17*$X30</f>
        <v>0.27416607929006437</v>
      </c>
      <c r="AF30" s="401">
        <f>DB!N17*$X30</f>
        <v>0.13542477706868108</v>
      </c>
      <c r="AG30" s="401">
        <f>DB!O17*$X30</f>
        <v>7.7385586896389063E-3</v>
      </c>
      <c r="AH30" s="401">
        <f>DB!P17*$X30</f>
        <v>1.1055083842341263E-2</v>
      </c>
      <c r="AI30" s="401">
        <f>DB!Q17*$X30</f>
        <v>1.6582625763511948E-3</v>
      </c>
      <c r="AJ30" s="401">
        <f>DB!R17*$X30</f>
        <v>2.7637709605853214E-3</v>
      </c>
      <c r="AK30" s="402">
        <f>DB!S17*1000*$X30</f>
        <v>1.1055083842341263E-2</v>
      </c>
      <c r="AL30" s="401">
        <f>DB!T17*$X30</f>
        <v>1.1055083842341264E-4</v>
      </c>
      <c r="AM30" s="400">
        <f>DB!U17*1000*$X30</f>
        <v>1.2160592226575466</v>
      </c>
      <c r="AN30" s="400">
        <f>DB!V17*1000*$X30</f>
        <v>0.15477117379277855</v>
      </c>
      <c r="AO30" s="400">
        <f>DB!W17*1000*$X30</f>
        <v>2.3215676068916731E-2</v>
      </c>
      <c r="AP30" s="401">
        <f>DB!X17*1000*$X30</f>
        <v>3.3165251527023897E-2</v>
      </c>
      <c r="AQ30" s="400">
        <f>DB!Y17*1000*$X30</f>
        <v>0.55275419211706545</v>
      </c>
      <c r="AR30" s="400">
        <f>DB!Z17*1000*$X30</f>
        <v>3.3165251527023902</v>
      </c>
      <c r="AS30" s="400">
        <f>DB!AA17*1000*$X30</f>
        <v>3.3165251527023902</v>
      </c>
      <c r="AT30" s="400">
        <f>DB!AB17*1000*$X30</f>
        <v>0.61908469517111309</v>
      </c>
      <c r="AU30" s="400">
        <f>DB!AC17*1000*$X30</f>
        <v>0.88440670738730431</v>
      </c>
      <c r="AV30" s="400">
        <f>DB!AD17*1000*$X30</f>
        <v>8.8440670738730454</v>
      </c>
      <c r="AW30" s="401">
        <f>DB!AE17*1000*$X30</f>
        <v>0.19899150916214339</v>
      </c>
      <c r="AX30" s="401">
        <f>DB!AF17*$X30</f>
        <v>6.6330503054047793E-2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22</v>
      </c>
      <c r="I31" s="224">
        <f>DB!AJ18</f>
        <v>144</v>
      </c>
      <c r="J31" s="224">
        <f>DB!AK18</f>
        <v>71</v>
      </c>
      <c r="K31" s="224">
        <f>DB!AL18</f>
        <v>147</v>
      </c>
      <c r="L31" s="224">
        <f>DB!AM18</f>
        <v>51</v>
      </c>
      <c r="M31" s="224">
        <f>DB!AN18</f>
        <v>69</v>
      </c>
      <c r="N31" s="224">
        <f>DB!AO18</f>
        <v>85</v>
      </c>
      <c r="O31" s="224">
        <f>DB!AP18</f>
        <v>62</v>
      </c>
      <c r="P31" s="224">
        <f>DB!AQ18</f>
        <v>42</v>
      </c>
      <c r="Q31" s="224">
        <f>DB!AR18</f>
        <v>5</v>
      </c>
      <c r="R31" s="224">
        <f t="shared" si="8"/>
        <v>698</v>
      </c>
      <c r="S31" s="224">
        <f>DB!AS18</f>
        <v>0</v>
      </c>
      <c r="T31" s="225">
        <f>DB!C18</f>
        <v>698</v>
      </c>
      <c r="U31" s="335">
        <f>DB!E18</f>
        <v>4308.7</v>
      </c>
      <c r="V31" s="352">
        <f>DB!F18*1000</f>
        <v>5.9660775838509501</v>
      </c>
      <c r="W31" s="177">
        <f t="shared" si="9"/>
        <v>6.1729226361031513</v>
      </c>
      <c r="X31" s="402">
        <v>1.0808703585943764</v>
      </c>
      <c r="Y31" s="400">
        <f t="shared" si="7"/>
        <v>6.448556417458847</v>
      </c>
      <c r="Z31" s="398">
        <f>DB!H18*$X31</f>
        <v>1.0038252823177585</v>
      </c>
      <c r="AA31" s="402">
        <f>DB!I18*$X31</f>
        <v>0.92222954844884919</v>
      </c>
      <c r="AB31" s="402">
        <f>DB!J18*$X31</f>
        <v>0.96195265598039359</v>
      </c>
      <c r="AC31" s="402">
        <f>DB!K18*$X31</f>
        <v>0.99281974603195944</v>
      </c>
      <c r="AD31" s="407">
        <f>DB!L18*$X31</f>
        <v>658.44919867388921</v>
      </c>
      <c r="AE31" s="401">
        <f>DB!M18*$X31</f>
        <v>12.594030683297122</v>
      </c>
      <c r="AF31" s="401">
        <f>DB!N18*$X31</f>
        <v>0.43205327996974208</v>
      </c>
      <c r="AG31" s="401">
        <f>DB!O18*$X31</f>
        <v>4.5139894922211765E-2</v>
      </c>
      <c r="AH31" s="401">
        <f>DB!P18*$X31</f>
        <v>1.3090569527441427</v>
      </c>
      <c r="AI31" s="401">
        <f>DB!Q18*$X31</f>
        <v>0.87700367277440294</v>
      </c>
      <c r="AJ31" s="401">
        <f>DB!R18*$X31</f>
        <v>1.1542915987251225</v>
      </c>
      <c r="AK31" s="402">
        <f>DB!S18*1000*$X31</f>
        <v>0.23859658744597609</v>
      </c>
      <c r="AL31" s="401">
        <f>DB!T18*$X31</f>
        <v>0.28373648236818733</v>
      </c>
      <c r="AM31" s="400">
        <f>DB!U18*1000*$X31</f>
        <v>6.448556417458847</v>
      </c>
      <c r="AN31" s="400">
        <f>DB!V18*1000*$X31</f>
        <v>12.252257193171806</v>
      </c>
      <c r="AO31" s="400">
        <f>DB!W18*1000*$X31</f>
        <v>3.869133850475297</v>
      </c>
      <c r="AP31" s="401">
        <f>DB!X18*1000*$X31</f>
        <v>0.21280236177614267</v>
      </c>
      <c r="AQ31" s="400">
        <f>DB!Y18*1000*$X31</f>
        <v>12.252257193171806</v>
      </c>
      <c r="AR31" s="400">
        <f>DB!Z18*1000*$X31</f>
        <v>154.76535401901148</v>
      </c>
      <c r="AS31" s="400">
        <f>DB!AA18*1000*$X31</f>
        <v>25.1493700280895</v>
      </c>
      <c r="AT31" s="400">
        <f>DB!AB18*1000*$X31</f>
        <v>3.6111915937769412</v>
      </c>
      <c r="AU31" s="400">
        <f>DB!AC18*1000*$X31</f>
        <v>11.607401551425806</v>
      </c>
      <c r="AV31" s="400">
        <f>DB!AD18*1000*$X31</f>
        <v>128.97112834917692</v>
      </c>
      <c r="AW31" s="401">
        <f>DB!AE18*1000*$X31</f>
        <v>1.1607401551425911</v>
      </c>
      <c r="AX31" s="401">
        <f>DB!AF18*$X31</f>
        <v>0.49009028772686891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36</v>
      </c>
      <c r="I32" s="224">
        <f>DB!AJ19</f>
        <v>82</v>
      </c>
      <c r="J32" s="224">
        <f>DB!AK19</f>
        <v>24</v>
      </c>
      <c r="K32" s="224">
        <f>DB!AL19</f>
        <v>81</v>
      </c>
      <c r="L32" s="224">
        <f>DB!AM19</f>
        <v>44</v>
      </c>
      <c r="M32" s="224">
        <f>DB!AN19</f>
        <v>46</v>
      </c>
      <c r="N32" s="224">
        <f>DB!AO19</f>
        <v>21</v>
      </c>
      <c r="O32" s="224">
        <f>DB!AP19</f>
        <v>21</v>
      </c>
      <c r="P32" s="224">
        <f>DB!AQ19</f>
        <v>13</v>
      </c>
      <c r="Q32" s="224">
        <f>DB!AR19</f>
        <v>1</v>
      </c>
      <c r="R32" s="224">
        <f t="shared" si="8"/>
        <v>369</v>
      </c>
      <c r="S32" s="224">
        <f>DB!AS19</f>
        <v>0</v>
      </c>
      <c r="T32" s="225">
        <f>DB!C19</f>
        <v>369</v>
      </c>
      <c r="U32" s="335">
        <f>DB!E19</f>
        <v>2063.96</v>
      </c>
      <c r="V32" s="352">
        <f>DB!F19*1000</f>
        <v>0.86562482400000096</v>
      </c>
      <c r="W32" s="177">
        <f t="shared" si="9"/>
        <v>5.5933875338753385</v>
      </c>
      <c r="X32" s="402">
        <v>1.0808703585943764</v>
      </c>
      <c r="Y32" s="400">
        <f t="shared" si="7"/>
        <v>0.935628213925075</v>
      </c>
      <c r="Z32" s="398">
        <f>DB!H19*$X32</f>
        <v>5.7073321049429616E-2</v>
      </c>
      <c r="AA32" s="402">
        <f>DB!I19*$X32</f>
        <v>5.2657155879703384E-2</v>
      </c>
      <c r="AB32" s="402">
        <f>DB!J19*$X32</f>
        <v>5.4865238464566445E-2</v>
      </c>
      <c r="AC32" s="402">
        <f>DB!K19*$X32</f>
        <v>5.644333138538684E-2</v>
      </c>
      <c r="AD32" s="407">
        <f>DB!L19*$X32</f>
        <v>95.535125667461571</v>
      </c>
      <c r="AE32" s="401">
        <f>DB!M19*$X32</f>
        <v>4.6313596589291057</v>
      </c>
      <c r="AF32" s="401">
        <f>DB!N19*$X32</f>
        <v>8.1867468718443859E-2</v>
      </c>
      <c r="AG32" s="401">
        <f>DB!O19*$X32</f>
        <v>1.2163166781026069E-3</v>
      </c>
      <c r="AH32" s="401">
        <f>DB!P19*$X32</f>
        <v>9.7305334248207795E-2</v>
      </c>
      <c r="AI32" s="401">
        <f>DB!Q19*$X32</f>
        <v>4.2103269626628331E-2</v>
      </c>
      <c r="AJ32" s="401">
        <f>DB!R19*$X32</f>
        <v>6.6429603188680367E-2</v>
      </c>
      <c r="AK32" s="402">
        <f>DB!S19*1000*$X32</f>
        <v>3.9296384984853001E-2</v>
      </c>
      <c r="AL32" s="401">
        <f>DB!T19*$X32</f>
        <v>5.333080819372911E-2</v>
      </c>
      <c r="AM32" s="400">
        <f>DB!U19*1000*$X32</f>
        <v>0.935628213925075</v>
      </c>
      <c r="AN32" s="400">
        <f>DB!V19*1000*$X32</f>
        <v>2.1519448920276703</v>
      </c>
      <c r="AO32" s="400">
        <f>DB!W19*1000*$X32</f>
        <v>3.461824391522763E-2</v>
      </c>
      <c r="AP32" s="401">
        <f>DB!X19*1000*$X32</f>
        <v>3.087573105952755E-2</v>
      </c>
      <c r="AQ32" s="400">
        <f>DB!Y19*1000*$X32</f>
        <v>1.7776936064576296</v>
      </c>
      <c r="AR32" s="400">
        <f>DB!Z19*1000*$X32</f>
        <v>22.455077134201776</v>
      </c>
      <c r="AS32" s="400">
        <f>DB!AA19*1000*$X32</f>
        <v>3.6489500343077883</v>
      </c>
      <c r="AT32" s="400">
        <f>DB!AB19*1000*$X32</f>
        <v>0.52395179979804252</v>
      </c>
      <c r="AU32" s="400">
        <f>DB!AC19*1000*$X32</f>
        <v>1.684130785065133</v>
      </c>
      <c r="AV32" s="400">
        <f>DB!AD19*1000*$X32</f>
        <v>18.712564278501478</v>
      </c>
      <c r="AW32" s="401">
        <f>DB!AE19*1000*$X32</f>
        <v>0.16841307850651333</v>
      </c>
      <c r="AX32" s="401">
        <f>DB!AF19*$X32</f>
        <v>7.1107744258305614E-2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59</v>
      </c>
      <c r="I33" s="224">
        <f>DB!AJ20</f>
        <v>374</v>
      </c>
      <c r="J33" s="224">
        <f>DB!AK20</f>
        <v>89</v>
      </c>
      <c r="K33" s="224">
        <f>DB!AL20</f>
        <v>252</v>
      </c>
      <c r="L33" s="224">
        <f>DB!AM20</f>
        <v>125</v>
      </c>
      <c r="M33" s="224">
        <f>DB!AN20</f>
        <v>118</v>
      </c>
      <c r="N33" s="224">
        <f>DB!AO20</f>
        <v>115</v>
      </c>
      <c r="O33" s="224">
        <f>DB!AP20</f>
        <v>165</v>
      </c>
      <c r="P33" s="224">
        <f>DB!AQ20</f>
        <v>302</v>
      </c>
      <c r="Q33" s="224">
        <f>DB!AR20</f>
        <v>28</v>
      </c>
      <c r="R33" s="224">
        <f t="shared" si="8"/>
        <v>1627</v>
      </c>
      <c r="S33" s="224">
        <f>DB!AS20</f>
        <v>0</v>
      </c>
      <c r="T33" s="225">
        <f>DB!C20</f>
        <v>1627</v>
      </c>
      <c r="U33" s="335">
        <f>DB!E20</f>
        <v>8716.1499999999705</v>
      </c>
      <c r="V33" s="352">
        <f>DB!F20*1000</f>
        <v>4.9416921879070506</v>
      </c>
      <c r="W33" s="177">
        <f t="shared" si="9"/>
        <v>5.3571911493546223</v>
      </c>
      <c r="X33" s="402">
        <v>1.0808703585943764</v>
      </c>
      <c r="Y33" s="400">
        <f t="shared" si="7"/>
        <v>5.3413286072061226</v>
      </c>
      <c r="Z33" s="398">
        <f>DB!H20*$X33</f>
        <v>0.32760148790863736</v>
      </c>
      <c r="AA33" s="402">
        <f>DB!I20*$X33</f>
        <v>0.30153580430547089</v>
      </c>
      <c r="AB33" s="402">
        <f>DB!J20*$X33</f>
        <v>0.3145686461070536</v>
      </c>
      <c r="AC33" s="402">
        <f>DB!K20*$X33</f>
        <v>0.32389816674097111</v>
      </c>
      <c r="AD33" s="407">
        <f>DB!L20*$X33</f>
        <v>545.39238142459612</v>
      </c>
      <c r="AE33" s="401">
        <f>DB!M20*$X33</f>
        <v>11.120646160202952</v>
      </c>
      <c r="AF33" s="401">
        <f>DB!N20*$X33</f>
        <v>0.44065961009450438</v>
      </c>
      <c r="AG33" s="401">
        <f>DB!O20*$X33</f>
        <v>6.9437271893679426E-3</v>
      </c>
      <c r="AH33" s="401">
        <f>DB!P20*$X33</f>
        <v>0.64095943286473467</v>
      </c>
      <c r="AI33" s="401">
        <f>DB!Q20*$X33</f>
        <v>0.41128230275486394</v>
      </c>
      <c r="AJ33" s="401">
        <f>DB!R20*$X33</f>
        <v>0.36855167389721649</v>
      </c>
      <c r="AK33" s="402">
        <f>DB!S20*1000*$X33</f>
        <v>0.74778600500884407</v>
      </c>
      <c r="AL33" s="401">
        <f>DB!T20*$X33</f>
        <v>0.84927124854576808</v>
      </c>
      <c r="AM33" s="400">
        <f>DB!U20*1000*$X33</f>
        <v>5.3413286072061226</v>
      </c>
      <c r="AN33" s="400">
        <f>DB!V20*1000*$X33</f>
        <v>12.285055796573955</v>
      </c>
      <c r="AO33" s="400">
        <f>DB!W20*1000*$X33</f>
        <v>0.33650370225398124</v>
      </c>
      <c r="AP33" s="401">
        <f>DB!X20*1000*$X33</f>
        <v>0.17626384403779807</v>
      </c>
      <c r="AQ33" s="400">
        <f>DB!Y20*1000*$X33</f>
        <v>10.148524353691528</v>
      </c>
      <c r="AR33" s="400">
        <f>DB!Z20*1000*$X33</f>
        <v>128.19188657294345</v>
      </c>
      <c r="AS33" s="400">
        <f>DB!AA20*1000*$X33</f>
        <v>20.831181568103343</v>
      </c>
      <c r="AT33" s="400">
        <f>DB!AB20*1000*$X33</f>
        <v>2.9911440200353763</v>
      </c>
      <c r="AU33" s="400">
        <f>DB!AC20*1000*$X33</f>
        <v>9.6143914929708476</v>
      </c>
      <c r="AV33" s="400">
        <f>DB!AD20*1000*$X33</f>
        <v>106.82657214411886</v>
      </c>
      <c r="AW33" s="401">
        <f>DB!AE20*1000*$X33</f>
        <v>0.96143914929709662</v>
      </c>
      <c r="AX33" s="401">
        <f>DB!AF20*$X33</f>
        <v>0.4059409741476655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14</v>
      </c>
      <c r="I34" s="224">
        <f>DB!AJ21</f>
        <v>56</v>
      </c>
      <c r="J34" s="224">
        <f>DB!AK21</f>
        <v>27</v>
      </c>
      <c r="K34" s="224">
        <f>DB!AL21</f>
        <v>7</v>
      </c>
      <c r="L34" s="224">
        <f>DB!AM21</f>
        <v>9</v>
      </c>
      <c r="M34" s="224">
        <f>DB!AN21</f>
        <v>4</v>
      </c>
      <c r="N34" s="224">
        <f>DB!AO21</f>
        <v>6</v>
      </c>
      <c r="O34" s="224">
        <f>DB!AP21</f>
        <v>8</v>
      </c>
      <c r="P34" s="224">
        <f>DB!AQ21</f>
        <v>4</v>
      </c>
      <c r="Q34" s="224">
        <f>DB!AR21</f>
        <v>0</v>
      </c>
      <c r="R34" s="224">
        <f t="shared" si="8"/>
        <v>135</v>
      </c>
      <c r="S34" s="224">
        <f>DB!AS21</f>
        <v>0</v>
      </c>
      <c r="T34" s="225">
        <f>DB!C21</f>
        <v>135</v>
      </c>
      <c r="U34" s="335">
        <f>DB!E21</f>
        <v>489.7</v>
      </c>
      <c r="V34" s="352">
        <f>DB!F21*1000</f>
        <v>0.88146000000000002</v>
      </c>
      <c r="W34" s="177">
        <f t="shared" si="9"/>
        <v>3.6274074074074072</v>
      </c>
      <c r="X34" s="402">
        <v>1.0808703585943764</v>
      </c>
      <c r="Y34" s="400">
        <f t="shared" si="7"/>
        <v>0.95274398628659906</v>
      </c>
      <c r="Z34" s="398">
        <f>DB!H21*$X34</f>
        <v>6.9359762201664413E-2</v>
      </c>
      <c r="AA34" s="402">
        <f>DB!I21*$X34</f>
        <v>6.0594517527827699E-2</v>
      </c>
      <c r="AB34" s="402">
        <f>DB!J21*$X34</f>
        <v>6.4405493472974099E-2</v>
      </c>
      <c r="AC34" s="402">
        <f>DB!K21*$X34</f>
        <v>6.7549548627719877E-2</v>
      </c>
      <c r="AD34" s="407">
        <f>DB!L21*$X34</f>
        <v>97.28278295175194</v>
      </c>
      <c r="AE34" s="401">
        <f>DB!M21*$X34</f>
        <v>1.860709005217728</v>
      </c>
      <c r="AF34" s="401">
        <f>DB!N21*$X34</f>
        <v>6.3833847081202127E-2</v>
      </c>
      <c r="AG34" s="401">
        <f>DB!O21*$X34</f>
        <v>6.6692079040061927E-3</v>
      </c>
      <c r="AH34" s="401">
        <f>DB!P21*$X34</f>
        <v>0.19340702921617961</v>
      </c>
      <c r="AI34" s="401">
        <f>DB!Q21*$X34</f>
        <v>0.12957318213497745</v>
      </c>
      <c r="AJ34" s="401">
        <f>DB!R21*$X34</f>
        <v>0.17054117354530121</v>
      </c>
      <c r="AK34" s="402">
        <f>DB!S21*1000*$X34</f>
        <v>3.5251527492604164E-2</v>
      </c>
      <c r="AL34" s="401">
        <f>DB!T21*$X34</f>
        <v>0.25819362028366832</v>
      </c>
      <c r="AM34" s="400">
        <f>DB!U21*1000*$X34</f>
        <v>2.4771343643451575</v>
      </c>
      <c r="AN34" s="400">
        <f>DB!V21*1000*$X34</f>
        <v>1.8102135739445382</v>
      </c>
      <c r="AO34" s="400">
        <f>DB!W21*1000*$X34</f>
        <v>0.57164639177195931</v>
      </c>
      <c r="AP34" s="401">
        <f>DB!X21*1000*$X34</f>
        <v>3.1440551547457764E-2</v>
      </c>
      <c r="AQ34" s="400">
        <f>DB!Y21*1000*$X34</f>
        <v>1.8102135739445382</v>
      </c>
      <c r="AR34" s="400">
        <f>DB!Z21*1000*$X34</f>
        <v>22.865855670878375</v>
      </c>
      <c r="AS34" s="400">
        <f>DB!AA21*1000*$X34</f>
        <v>3.7157015465177361</v>
      </c>
      <c r="AT34" s="400">
        <f>DB!AB21*1000*$X34</f>
        <v>0.53353663232049542</v>
      </c>
      <c r="AU34" s="400">
        <f>DB!AC21*1000*$X34</f>
        <v>1.7149391753158785</v>
      </c>
      <c r="AV34" s="400">
        <f>DB!AD21*1000*$X34</f>
        <v>19.054879725731983</v>
      </c>
      <c r="AW34" s="401">
        <f>DB!AE21*1000*$X34</f>
        <v>0.17149391753158785</v>
      </c>
      <c r="AX34" s="401">
        <f>DB!AF21*$X34</f>
        <v>7.2408542957781527E-2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16</v>
      </c>
      <c r="I35" s="227">
        <f>DB!AJ22</f>
        <v>49</v>
      </c>
      <c r="J35" s="227">
        <f>DB!AK22</f>
        <v>22</v>
      </c>
      <c r="K35" s="227">
        <f>DB!AL22</f>
        <v>17</v>
      </c>
      <c r="L35" s="227">
        <f>DB!AM22</f>
        <v>6</v>
      </c>
      <c r="M35" s="227">
        <f>DB!AN22</f>
        <v>18</v>
      </c>
      <c r="N35" s="227">
        <f>DB!AO22</f>
        <v>24</v>
      </c>
      <c r="O35" s="227">
        <f>DB!AP22</f>
        <v>32</v>
      </c>
      <c r="P35" s="227">
        <f>DB!AQ22</f>
        <v>64</v>
      </c>
      <c r="Q35" s="227">
        <f>DB!AR22</f>
        <v>14</v>
      </c>
      <c r="R35" s="227">
        <f t="shared" si="8"/>
        <v>262</v>
      </c>
      <c r="S35" s="227">
        <f>DB!AS22</f>
        <v>0</v>
      </c>
      <c r="T35" s="228">
        <f>DB!C22</f>
        <v>262</v>
      </c>
      <c r="U35" s="336">
        <f>DB!E22</f>
        <v>3602.8</v>
      </c>
      <c r="V35" s="353">
        <f>DB!F22*1000</f>
        <v>6.4850400000000095</v>
      </c>
      <c r="W35" s="204">
        <f t="shared" si="9"/>
        <v>13.751145038167939</v>
      </c>
      <c r="X35" s="408">
        <v>1.0808703585943764</v>
      </c>
      <c r="Y35" s="411">
        <f t="shared" si="7"/>
        <v>7.0094875102988849</v>
      </c>
      <c r="Z35" s="412">
        <f>DB!H22*$X35</f>
        <v>0.25514534537487904</v>
      </c>
      <c r="AA35" s="413">
        <f>DB!I22*$X35</f>
        <v>0.22290170282750421</v>
      </c>
      <c r="AB35" s="413">
        <f>DB!J22*$X35</f>
        <v>0.23692067784810197</v>
      </c>
      <c r="AC35" s="413">
        <f>DB!K22*$X35</f>
        <v>0.24813585786458017</v>
      </c>
      <c r="AD35" s="414">
        <f>DB!L22*$X35</f>
        <v>715.20604862583548</v>
      </c>
      <c r="AE35" s="415">
        <f>DB!M22*$X35</f>
        <v>5.4533812830125141</v>
      </c>
      <c r="AF35" s="415">
        <f>DB!N22*$X35</f>
        <v>0.25935103788105834</v>
      </c>
      <c r="AG35" s="415">
        <f>DB!O22*$X35</f>
        <v>4.9066412572092127E-2</v>
      </c>
      <c r="AH35" s="415">
        <f>DB!P22*$X35</f>
        <v>0.56075900082391006</v>
      </c>
      <c r="AI35" s="415">
        <f>DB!Q22*$X35</f>
        <v>0.31542693796344828</v>
      </c>
      <c r="AJ35" s="415">
        <f>DB!R22*$X35</f>
        <v>0.42056925061793143</v>
      </c>
      <c r="AK35" s="413">
        <f>DB!S22*1000*$X35</f>
        <v>0.35047437551494376</v>
      </c>
      <c r="AL35" s="415">
        <f>DB!T22*$X35</f>
        <v>0.95329030140064808</v>
      </c>
      <c r="AM35" s="416">
        <f>DB!U22*1000*$X35</f>
        <v>18.224667526777072</v>
      </c>
      <c r="AN35" s="416">
        <f>DB!V22*1000*$X35</f>
        <v>4.9767361323122117</v>
      </c>
      <c r="AO35" s="416">
        <f>DB!W22*1000*$X35</f>
        <v>4.1355976310763474</v>
      </c>
      <c r="AP35" s="415">
        <f>DB!X22*1000*$X35</f>
        <v>2.383225753501617</v>
      </c>
      <c r="AQ35" s="416">
        <f>DB!Y22*1000*$X35</f>
        <v>8.6917645127706056</v>
      </c>
      <c r="AR35" s="416">
        <f>DB!Z22*1000*$X35</f>
        <v>49.206602322298103</v>
      </c>
      <c r="AS35" s="416">
        <f>DB!AA22*1000*$X35</f>
        <v>40.16436343401255</v>
      </c>
      <c r="AT35" s="416">
        <f>DB!AB22*1000*$X35</f>
        <v>1.9626565028836849</v>
      </c>
      <c r="AU35" s="416">
        <f>DB!AC22*1000*$X35</f>
        <v>5.5374951331361215</v>
      </c>
      <c r="AV35" s="416">
        <f>DB!AD22*1000*$X35</f>
        <v>132.19893444423678</v>
      </c>
      <c r="AW35" s="415">
        <f>DB!AE22*1000*$X35</f>
        <v>3.1542693796344934</v>
      </c>
      <c r="AX35" s="415">
        <f>DB!AF22*$X35</f>
        <v>1.0374041515242334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27039</v>
      </c>
      <c r="U36" s="337">
        <f>SUM(U27:U35)</f>
        <v>181325.71999999988</v>
      </c>
      <c r="V36" s="354">
        <f t="shared" ref="V36:AX36" si="10">SUM(V27:V35)</f>
        <v>429.95600176660952</v>
      </c>
      <c r="W36" s="232"/>
      <c r="X36" s="396"/>
      <c r="Y36" s="445">
        <f t="shared" ref="Y36" si="11">SUM(Y27:Y35)</f>
        <v>464.72669780927947</v>
      </c>
      <c r="Z36" s="452">
        <f t="shared" si="10"/>
        <v>42.72239564496676</v>
      </c>
      <c r="AA36" s="453">
        <f t="shared" si="10"/>
        <v>39.261937449380582</v>
      </c>
      <c r="AB36" s="453">
        <f t="shared" si="10"/>
        <v>40.988417295127412</v>
      </c>
      <c r="AC36" s="453">
        <f t="shared" si="10"/>
        <v>42.295423962506625</v>
      </c>
      <c r="AD36" s="454">
        <f>SUM(AD27:AD35)</f>
        <v>47451.794957836428</v>
      </c>
      <c r="AE36" s="455">
        <f t="shared" si="10"/>
        <v>1258.6385147868307</v>
      </c>
      <c r="AF36" s="455">
        <f t="shared" si="10"/>
        <v>25.621108906211873</v>
      </c>
      <c r="AG36" s="455">
        <f t="shared" si="10"/>
        <v>4.0868267576524318</v>
      </c>
      <c r="AH36" s="455">
        <f t="shared" si="10"/>
        <v>142.5002114130146</v>
      </c>
      <c r="AI36" s="455">
        <f t="shared" si="10"/>
        <v>63.755880194799275</v>
      </c>
      <c r="AJ36" s="455">
        <f t="shared" si="10"/>
        <v>69.870838354558941</v>
      </c>
      <c r="AK36" s="453">
        <f t="shared" ref="AK36" si="12">SUM(AK27:AK35)</f>
        <v>34.768661800071158</v>
      </c>
      <c r="AL36" s="455">
        <f t="shared" si="10"/>
        <v>321.36559338055713</v>
      </c>
      <c r="AM36" s="456">
        <f t="shared" si="10"/>
        <v>1207.0514994816647</v>
      </c>
      <c r="AN36" s="456">
        <f t="shared" si="10"/>
        <v>890.30173846468767</v>
      </c>
      <c r="AO36" s="456">
        <f t="shared" ref="AO36" si="13">SUM(AO27:AO35)</f>
        <v>95.504304506688413</v>
      </c>
      <c r="AP36" s="455">
        <f t="shared" si="10"/>
        <v>43.513560083894916</v>
      </c>
      <c r="AQ36" s="456">
        <f t="shared" ref="AQ36:AR36" si="14">SUM(AQ27:AQ35)</f>
        <v>707.70125824110073</v>
      </c>
      <c r="AR36" s="456">
        <f t="shared" si="14"/>
        <v>7070.3828020566007</v>
      </c>
      <c r="AS36" s="456">
        <f t="shared" si="10"/>
        <v>1675.05579596446</v>
      </c>
      <c r="AT36" s="456">
        <f t="shared" si="10"/>
        <v>258.28429427034149</v>
      </c>
      <c r="AU36" s="456">
        <f t="shared" si="10"/>
        <v>712.27017521731216</v>
      </c>
      <c r="AV36" s="456">
        <f t="shared" si="10"/>
        <v>6322.2203780369691</v>
      </c>
      <c r="AW36" s="455">
        <f t="shared" ref="AW36" si="15">SUM(AW27:AW35)</f>
        <v>60.840701918584124</v>
      </c>
      <c r="AX36" s="455">
        <f t="shared" si="10"/>
        <v>30.003584496607264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28</v>
      </c>
      <c r="I38" s="230">
        <f t="shared" si="16"/>
        <v>141</v>
      </c>
      <c r="J38" s="230">
        <f t="shared" si="16"/>
        <v>28</v>
      </c>
      <c r="K38" s="230">
        <f t="shared" si="16"/>
        <v>61</v>
      </c>
      <c r="L38" s="230">
        <f t="shared" si="16"/>
        <v>120</v>
      </c>
      <c r="M38" s="230">
        <f t="shared" si="16"/>
        <v>407</v>
      </c>
      <c r="N38" s="230">
        <f t="shared" si="16"/>
        <v>757</v>
      </c>
      <c r="O38" s="230">
        <f t="shared" si="16"/>
        <v>1622</v>
      </c>
      <c r="P38" s="230">
        <f t="shared" si="16"/>
        <v>1811</v>
      </c>
      <c r="Q38" s="230">
        <f t="shared" si="16"/>
        <v>189</v>
      </c>
      <c r="R38" s="230">
        <f t="shared" si="16"/>
        <v>5164</v>
      </c>
      <c r="S38" s="230">
        <f t="shared" si="16"/>
        <v>7</v>
      </c>
      <c r="T38" s="231">
        <f>SUM(T25,T36)</f>
        <v>32210</v>
      </c>
      <c r="U38" s="337">
        <f t="shared" ref="U38:AX38" si="17">SUM(U25,U36)</f>
        <v>304248.13000000059</v>
      </c>
      <c r="V38" s="354">
        <f t="shared" si="17"/>
        <v>936.70596884184897</v>
      </c>
      <c r="W38" s="232"/>
      <c r="X38" s="396"/>
      <c r="Y38" s="445">
        <f t="shared" ref="Y38" si="18">SUM(Y25,Y36)</f>
        <v>1012.4577164395821</v>
      </c>
      <c r="Z38" s="447">
        <f t="shared" si="17"/>
        <v>66.632413699901065</v>
      </c>
      <c r="AA38" s="448">
        <f t="shared" si="17"/>
        <v>56.427099877840917</v>
      </c>
      <c r="AB38" s="448">
        <f t="shared" si="17"/>
        <v>59.982828881353065</v>
      </c>
      <c r="AC38" s="448">
        <f t="shared" si="17"/>
        <v>64.415605674681075</v>
      </c>
      <c r="AD38" s="444">
        <f>SUM(AD25,AD36)</f>
        <v>103349.00260994758</v>
      </c>
      <c r="AE38" s="449">
        <f t="shared" si="17"/>
        <v>1575.613376737414</v>
      </c>
      <c r="AF38" s="449">
        <f t="shared" si="17"/>
        <v>76.847265261640104</v>
      </c>
      <c r="AG38" s="449">
        <f t="shared" si="17"/>
        <v>7.6153729451979135</v>
      </c>
      <c r="AH38" s="449">
        <f t="shared" si="17"/>
        <v>154.45250738787959</v>
      </c>
      <c r="AI38" s="449">
        <f t="shared" si="17"/>
        <v>69.617704918097374</v>
      </c>
      <c r="AJ38" s="449">
        <f t="shared" si="17"/>
        <v>76.488605227017715</v>
      </c>
      <c r="AK38" s="448">
        <f t="shared" ref="AK38" si="19">SUM(AK25,AK36)</f>
        <v>70.232880767881596</v>
      </c>
      <c r="AL38" s="449">
        <f t="shared" si="17"/>
        <v>331.79656396873912</v>
      </c>
      <c r="AM38" s="445">
        <f t="shared" si="17"/>
        <v>6250.7432834939373</v>
      </c>
      <c r="AN38" s="445">
        <f t="shared" si="17"/>
        <v>1260.0617551535827</v>
      </c>
      <c r="AO38" s="445">
        <f t="shared" ref="AO38" si="20">SUM(AO25,AO36)</f>
        <v>811.37982438168376</v>
      </c>
      <c r="AP38" s="449">
        <f t="shared" si="17"/>
        <v>251.53086850577171</v>
      </c>
      <c r="AQ38" s="445">
        <f t="shared" ref="AQ38:AR38" si="21">SUM(AQ25,AQ36)</f>
        <v>2548.1361950929531</v>
      </c>
      <c r="AR38" s="445">
        <f t="shared" si="21"/>
        <v>10444.942145978715</v>
      </c>
      <c r="AS38" s="445">
        <f t="shared" si="17"/>
        <v>13948.138891316601</v>
      </c>
      <c r="AT38" s="445">
        <f t="shared" si="17"/>
        <v>565.0136647033089</v>
      </c>
      <c r="AU38" s="445">
        <f t="shared" si="17"/>
        <v>1130.3927213718114</v>
      </c>
      <c r="AV38" s="445">
        <f t="shared" si="17"/>
        <v>18158.04032590492</v>
      </c>
      <c r="AW38" s="449">
        <f t="shared" ref="AW38" si="22">SUM(AW25,AW36)</f>
        <v>162.19943744616316</v>
      </c>
      <c r="AX38" s="449">
        <f t="shared" si="17"/>
        <v>385.55699592527816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0</v>
      </c>
      <c r="J43" s="224">
        <f>DB!AK38</f>
        <v>0</v>
      </c>
      <c r="K43" s="224">
        <f>DB!AL38</f>
        <v>0</v>
      </c>
      <c r="L43" s="224">
        <f>DB!AM38</f>
        <v>0</v>
      </c>
      <c r="M43" s="224">
        <f>DB!AN38</f>
        <v>0</v>
      </c>
      <c r="N43" s="224">
        <f>DB!AO38</f>
        <v>0</v>
      </c>
      <c r="O43" s="224">
        <f>DB!AP38</f>
        <v>9</v>
      </c>
      <c r="P43" s="224">
        <f>DB!AQ38</f>
        <v>2</v>
      </c>
      <c r="Q43" s="224">
        <f>DB!AR38</f>
        <v>0</v>
      </c>
      <c r="R43" s="224">
        <f>SUM(H43:Q43)</f>
        <v>11</v>
      </c>
      <c r="S43" s="224">
        <f>DB!AS38</f>
        <v>0</v>
      </c>
      <c r="T43" s="225">
        <f>DB!C38</f>
        <v>11</v>
      </c>
      <c r="U43" s="335">
        <f>DB!E38</f>
        <v>142.16</v>
      </c>
      <c r="V43" s="352">
        <f>DB!F38*1000</f>
        <v>0.57558917296551693</v>
      </c>
      <c r="W43" s="177">
        <f t="shared" ref="W43:W49" si="23">IF(T43=0,0,U43/T43)</f>
        <v>12.923636363636364</v>
      </c>
      <c r="X43" s="457">
        <v>0.52288202247191007</v>
      </c>
      <c r="Y43" s="400">
        <f t="shared" ref="Y43:Y45" si="24">V43*X43</f>
        <v>0.30096523087314353</v>
      </c>
      <c r="Z43" s="398">
        <f>DB!H38*$X43</f>
        <v>5.2748116779345487E-3</v>
      </c>
      <c r="AA43" s="402">
        <f>DB!I38*$X43</f>
        <v>4.1026313050602191E-3</v>
      </c>
      <c r="AB43" s="402">
        <f>DB!J38*$X43</f>
        <v>4.6887214914973939E-3</v>
      </c>
      <c r="AC43" s="402">
        <f>DB!K38*$X43</f>
        <v>5.2748116779345487E-3</v>
      </c>
      <c r="AD43" s="407">
        <f>DB!L38*$X43</f>
        <v>28.873345668094871</v>
      </c>
      <c r="AE43" s="401">
        <f>DB!M38*$X43</f>
        <v>0.44603047215399866</v>
      </c>
      <c r="AF43" s="401">
        <f>DB!N38*$X43</f>
        <v>1.5810635959019863E-2</v>
      </c>
      <c r="AG43" s="401">
        <f>DB!O38*$X43</f>
        <v>0.10435285368637896</v>
      </c>
      <c r="AH43" s="401">
        <f>DB!P38*$X43</f>
        <v>2.0479315937140748E-2</v>
      </c>
      <c r="AI43" s="401">
        <f>DB!Q38*$X43</f>
        <v>1.6662529600158595E-2</v>
      </c>
      <c r="AJ43" s="401">
        <f>DB!R38*$X43</f>
        <v>8.0576600447400549E-3</v>
      </c>
      <c r="AK43" s="402">
        <f>DB!S38*1000*$X43</f>
        <v>2.6539661267904473E-3</v>
      </c>
      <c r="AL43" s="401">
        <f>DB!T38*$X43</f>
        <v>8.5775090798845752E-3</v>
      </c>
      <c r="AM43" s="400">
        <f>DB!U38*1000*$X43</f>
        <v>0</v>
      </c>
      <c r="AN43" s="400">
        <f>DB!V38*1000*$X43</f>
        <v>1.6142680565014078</v>
      </c>
      <c r="AO43" s="400">
        <f>DB!W38*1000*$X43</f>
        <v>1.2941504927545158</v>
      </c>
      <c r="AP43" s="401">
        <f>DB!X38*1000*$X43</f>
        <v>0.48154436939703016</v>
      </c>
      <c r="AQ43" s="400">
        <f>DB!Y38*1000*$X43</f>
        <v>0.60193046174628517</v>
      </c>
      <c r="AR43" s="400">
        <f>DB!Z38*1000*$X43</f>
        <v>0</v>
      </c>
      <c r="AS43" s="400">
        <f>DB!AA38*1000*$X43</f>
        <v>0</v>
      </c>
      <c r="AT43" s="400">
        <f>DB!AB38*1000*$X43</f>
        <v>0.54173741557165811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2</v>
      </c>
      <c r="I44" s="224">
        <f>DB!AJ39</f>
        <v>4</v>
      </c>
      <c r="J44" s="224">
        <f>DB!AK39</f>
        <v>6</v>
      </c>
      <c r="K44" s="224">
        <f>DB!AL39</f>
        <v>2</v>
      </c>
      <c r="L44" s="224">
        <f>DB!AM39</f>
        <v>2</v>
      </c>
      <c r="M44" s="224">
        <f>DB!AN39</f>
        <v>2</v>
      </c>
      <c r="N44" s="224">
        <f>DB!AO39</f>
        <v>0</v>
      </c>
      <c r="O44" s="224">
        <f>DB!AP39</f>
        <v>10</v>
      </c>
      <c r="P44" s="224">
        <f>DB!AQ39</f>
        <v>28</v>
      </c>
      <c r="Q44" s="224">
        <f>DB!AR39</f>
        <v>0</v>
      </c>
      <c r="R44" s="224">
        <f t="shared" ref="R44:R45" si="25">SUM(H44:Q44)</f>
        <v>56</v>
      </c>
      <c r="S44" s="224">
        <f>DB!AS39</f>
        <v>0</v>
      </c>
      <c r="T44" s="225">
        <f>DB!C39</f>
        <v>56</v>
      </c>
      <c r="U44" s="335">
        <f>DB!E39</f>
        <v>1523.9</v>
      </c>
      <c r="V44" s="352">
        <f>DB!F39*1000</f>
        <v>5.8176406399999996</v>
      </c>
      <c r="W44" s="177">
        <f t="shared" si="23"/>
        <v>27.212500000000002</v>
      </c>
      <c r="X44" s="457">
        <v>0.52288202247191007</v>
      </c>
      <c r="Y44" s="400">
        <f t="shared" si="24"/>
        <v>3.041939703857977</v>
      </c>
      <c r="Z44" s="398">
        <f>DB!H39*$X44</f>
        <v>5.3313995862353081E-2</v>
      </c>
      <c r="AA44" s="402">
        <f>DB!I39*$X44</f>
        <v>4.1466441226274561E-2</v>
      </c>
      <c r="AB44" s="402">
        <f>DB!J39*$X44</f>
        <v>4.7390218544313766E-2</v>
      </c>
      <c r="AC44" s="402">
        <f>DB!K39*$X44</f>
        <v>5.3313995862353081E-2</v>
      </c>
      <c r="AD44" s="407">
        <f>DB!L39*$X44</f>
        <v>291.83097434937253</v>
      </c>
      <c r="AE44" s="401">
        <f>DB!M39*$X44</f>
        <v>4.5081546411175228</v>
      </c>
      <c r="AF44" s="401">
        <f>DB!N39*$X44</f>
        <v>0.28944875162711464</v>
      </c>
      <c r="AG44" s="401">
        <f>DB!O39*$X44</f>
        <v>1.0547234573194813</v>
      </c>
      <c r="AH44" s="401">
        <f>DB!P39*$X44</f>
        <v>0.20699016984888141</v>
      </c>
      <c r="AI44" s="401">
        <f>DB!Q39*$X44</f>
        <v>0.16841284360450087</v>
      </c>
      <c r="AJ44" s="401">
        <f>DB!R39*$X44</f>
        <v>8.1441022071470096E-2</v>
      </c>
      <c r="AK44" s="402">
        <f>DB!S39*1000*$X44</f>
        <v>2.682437738856578E-2</v>
      </c>
      <c r="AL44" s="401">
        <f>DB!T39*$X44</f>
        <v>8.6695281559952347E-2</v>
      </c>
      <c r="AM44" s="400">
        <f>DB!U39*1000*$X44</f>
        <v>0</v>
      </c>
      <c r="AN44" s="400">
        <f>DB!V39*1000*$X44</f>
        <v>16.315858411601862</v>
      </c>
      <c r="AO44" s="400">
        <f>DB!W39*1000*$X44</f>
        <v>13.080340726589304</v>
      </c>
      <c r="AP44" s="401">
        <f>DB!X39*1000*$X44</f>
        <v>4.8671035261727642</v>
      </c>
      <c r="AQ44" s="400">
        <f>DB!Y39*1000*$X44</f>
        <v>6.0838794077159539</v>
      </c>
      <c r="AR44" s="400">
        <f>DB!Z39*1000*$X44</f>
        <v>0</v>
      </c>
      <c r="AS44" s="400">
        <f>DB!AA39*1000*$X44</f>
        <v>0</v>
      </c>
      <c r="AT44" s="400">
        <f>DB!AB39*1000*$X44</f>
        <v>5.4754914669443586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2</v>
      </c>
      <c r="J45" s="227">
        <f>DB!AK40</f>
        <v>0</v>
      </c>
      <c r="K45" s="227">
        <f>DB!AL40</f>
        <v>1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2</v>
      </c>
      <c r="P45" s="227">
        <f>DB!AQ40</f>
        <v>1</v>
      </c>
      <c r="Q45" s="227">
        <f>DB!AR40</f>
        <v>0</v>
      </c>
      <c r="R45" s="227">
        <f t="shared" si="25"/>
        <v>6</v>
      </c>
      <c r="S45" s="227">
        <f>DB!AS40</f>
        <v>0</v>
      </c>
      <c r="T45" s="228">
        <f>DB!C40</f>
        <v>6</v>
      </c>
      <c r="U45" s="336">
        <f>DB!E40</f>
        <v>678.7</v>
      </c>
      <c r="V45" s="353">
        <f>DB!F40*1000</f>
        <v>2.6131307399999999</v>
      </c>
      <c r="W45" s="204">
        <f t="shared" si="23"/>
        <v>113.11666666666667</v>
      </c>
      <c r="X45" s="458">
        <v>0.52288202247191007</v>
      </c>
      <c r="Y45" s="411">
        <f t="shared" si="24"/>
        <v>1.366359086314719</v>
      </c>
      <c r="Z45" s="412">
        <f>DB!H40*$X45</f>
        <v>2.4213321282219234E-2</v>
      </c>
      <c r="AA45" s="413">
        <f>DB!I40*$X45</f>
        <v>1.8758671982378679E-2</v>
      </c>
      <c r="AB45" s="413">
        <f>DB!J40*$X45</f>
        <v>2.1419476518886239E-2</v>
      </c>
      <c r="AC45" s="413">
        <f>DB!K40*$X45</f>
        <v>2.4213321282219234E-2</v>
      </c>
      <c r="AD45" s="414">
        <f>DB!L40*$X45</f>
        <v>131.0827768757641</v>
      </c>
      <c r="AE45" s="415">
        <f>DB!M40*$X45</f>
        <v>2.0249441659184138</v>
      </c>
      <c r="AF45" s="415">
        <f>DB!N40*$X45</f>
        <v>0.12850770012153243</v>
      </c>
      <c r="AG45" s="415">
        <f>DB!O40*$X45</f>
        <v>0.47375395956403077</v>
      </c>
      <c r="AH45" s="415">
        <f>DB!P40*$X45</f>
        <v>9.2974525100597019E-2</v>
      </c>
      <c r="AI45" s="415">
        <f>DB!Q40*$X45</f>
        <v>7.5646607596878537E-2</v>
      </c>
      <c r="AJ45" s="415">
        <f>DB!R40*$X45</f>
        <v>3.6581159174516799E-2</v>
      </c>
      <c r="AK45" s="413">
        <f>DB!S40*1000*$X45</f>
        <v>1.2048802852047975E-2</v>
      </c>
      <c r="AL45" s="415">
        <f>DB!T40*$X45</f>
        <v>3.8941233959969491E-2</v>
      </c>
      <c r="AM45" s="416">
        <f>DB!U40*1000*$X45</f>
        <v>0</v>
      </c>
      <c r="AN45" s="416">
        <f>DB!V40*1000*$X45</f>
        <v>7.328653281142584</v>
      </c>
      <c r="AO45" s="416">
        <f>DB!W40*1000*$X45</f>
        <v>5.8753440711532905</v>
      </c>
      <c r="AP45" s="415">
        <f>DB!X40*1000*$X45</f>
        <v>2.1861745381035504</v>
      </c>
      <c r="AQ45" s="416">
        <f>DB!Y40*1000*$X45</f>
        <v>2.7327181726294381</v>
      </c>
      <c r="AR45" s="416">
        <f>DB!Z40*1000*$X45</f>
        <v>0</v>
      </c>
      <c r="AS45" s="416">
        <f>DB!AA40*1000*$X45</f>
        <v>0</v>
      </c>
      <c r="AT45" s="416">
        <f>DB!AB40*1000*$X45</f>
        <v>2.4594463553664943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73</v>
      </c>
      <c r="U46" s="337">
        <f>SUM(U43:U45)</f>
        <v>2344.7600000000002</v>
      </c>
      <c r="V46" s="354">
        <f t="shared" ref="V46:AX46" si="26">SUM(V43:V45)</f>
        <v>9.0063605529655177</v>
      </c>
      <c r="W46" s="233">
        <f t="shared" si="26"/>
        <v>153.25280303030303</v>
      </c>
      <c r="X46" s="395"/>
      <c r="Y46" s="445">
        <f t="shared" ref="Y46" si="27">SUM(Y43:Y45)</f>
        <v>4.7092640210458399</v>
      </c>
      <c r="Z46" s="452">
        <f t="shared" si="26"/>
        <v>8.2802128822506857E-2</v>
      </c>
      <c r="AA46" s="453">
        <f t="shared" si="26"/>
        <v>6.4327744513713467E-2</v>
      </c>
      <c r="AB46" s="453">
        <f t="shared" si="26"/>
        <v>7.3498416554697396E-2</v>
      </c>
      <c r="AC46" s="453">
        <f t="shared" si="26"/>
        <v>8.2802128822506857E-2</v>
      </c>
      <c r="AD46" s="454">
        <f t="shared" si="26"/>
        <v>451.78709689323148</v>
      </c>
      <c r="AE46" s="455">
        <f t="shared" si="26"/>
        <v>6.9791292791899355</v>
      </c>
      <c r="AF46" s="455">
        <f t="shared" si="26"/>
        <v>0.43376708770766692</v>
      </c>
      <c r="AG46" s="455">
        <f t="shared" si="26"/>
        <v>1.6328302705698909</v>
      </c>
      <c r="AH46" s="455">
        <f t="shared" si="26"/>
        <v>0.32044401088661917</v>
      </c>
      <c r="AI46" s="455">
        <f t="shared" si="26"/>
        <v>0.26072198080153802</v>
      </c>
      <c r="AJ46" s="455">
        <f t="shared" si="26"/>
        <v>0.12607984129072694</v>
      </c>
      <c r="AK46" s="453">
        <f t="shared" ref="AK46" si="28">SUM(AK43:AK45)</f>
        <v>4.1527146367404205E-2</v>
      </c>
      <c r="AL46" s="455">
        <f t="shared" si="26"/>
        <v>0.13421402459980641</v>
      </c>
      <c r="AM46" s="456">
        <f t="shared" si="26"/>
        <v>0</v>
      </c>
      <c r="AN46" s="456">
        <f t="shared" si="26"/>
        <v>25.258779749245853</v>
      </c>
      <c r="AO46" s="456">
        <f t="shared" ref="AO46" si="29">SUM(AO43:AO45)</f>
        <v>20.24983529049711</v>
      </c>
      <c r="AP46" s="455">
        <f t="shared" si="26"/>
        <v>7.5348224336733445</v>
      </c>
      <c r="AQ46" s="456">
        <f t="shared" ref="AQ46:AR46" si="30">SUM(AQ43:AQ45)</f>
        <v>9.4185280420916762</v>
      </c>
      <c r="AR46" s="456">
        <f t="shared" si="30"/>
        <v>0</v>
      </c>
      <c r="AS46" s="456">
        <f t="shared" si="26"/>
        <v>0</v>
      </c>
      <c r="AT46" s="456">
        <f t="shared" si="26"/>
        <v>8.4766752378825103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15</v>
      </c>
      <c r="J48" s="224">
        <f>DB!AK41</f>
        <v>2</v>
      </c>
      <c r="K48" s="224">
        <f>DB!AL41</f>
        <v>1</v>
      </c>
      <c r="L48" s="224">
        <f>DB!AM41</f>
        <v>0</v>
      </c>
      <c r="M48" s="224">
        <f>DB!AN41</f>
        <v>2</v>
      </c>
      <c r="N48" s="224">
        <f>DB!AO41</f>
        <v>0</v>
      </c>
      <c r="O48" s="224">
        <f>DB!AP41</f>
        <v>2</v>
      </c>
      <c r="P48" s="224">
        <f>DB!AQ41</f>
        <v>2</v>
      </c>
      <c r="Q48" s="224">
        <f>DB!AR41</f>
        <v>0</v>
      </c>
      <c r="R48" s="224">
        <f>SUM(H48:Q48)</f>
        <v>25</v>
      </c>
      <c r="S48" s="224">
        <f>DB!AS41</f>
        <v>0</v>
      </c>
      <c r="T48" s="225">
        <f>DB!C41</f>
        <v>25</v>
      </c>
      <c r="U48" s="335">
        <f>DB!E41</f>
        <v>133</v>
      </c>
      <c r="V48" s="352">
        <f>DB!F41*1000</f>
        <v>0.34222968888888899</v>
      </c>
      <c r="W48" s="177">
        <f t="shared" si="23"/>
        <v>5.32</v>
      </c>
      <c r="X48" s="457">
        <v>0.52288202247191007</v>
      </c>
      <c r="Y48" s="400">
        <f t="shared" ref="Y48:Y49" si="32">V48*X48</f>
        <v>0.17894575187615486</v>
      </c>
      <c r="Z48" s="398">
        <f>DB!H41*$X48</f>
        <v>3.136259756566292E-3</v>
      </c>
      <c r="AA48" s="402">
        <f>DB!I41*$X48</f>
        <v>2.4393131439960037E-3</v>
      </c>
      <c r="AB48" s="402">
        <f>DB!J41*$X48</f>
        <v>2.7877864502811479E-3</v>
      </c>
      <c r="AC48" s="402">
        <f>DB!K41*$X48</f>
        <v>3.136259756566292E-3</v>
      </c>
      <c r="AD48" s="407">
        <f>DB!L41*$X48</f>
        <v>17.167307116399563</v>
      </c>
      <c r="AE48" s="401">
        <f>DB!M41*$X48</f>
        <v>0.26519760428046174</v>
      </c>
      <c r="AF48" s="401">
        <f>DB!N41*$X48</f>
        <v>8.9457081961742194E-3</v>
      </c>
      <c r="AG48" s="401">
        <f>DB!O41*$X48</f>
        <v>6.2045372514150147E-2</v>
      </c>
      <c r="AH48" s="401">
        <f>DB!P41*$X48</f>
        <v>1.2176445025391058E-2</v>
      </c>
      <c r="AI48" s="401">
        <f>DB!Q41*$X48</f>
        <v>9.9070875356889083E-3</v>
      </c>
      <c r="AJ48" s="401">
        <f>DB!R41*$X48</f>
        <v>4.7908658115934141E-3</v>
      </c>
      <c r="AK48" s="402">
        <f>DB!S41*1000*$X48</f>
        <v>1.5779761756351831E-3</v>
      </c>
      <c r="AL48" s="401">
        <f>DB!T41*$X48</f>
        <v>5.0999539284704099E-3</v>
      </c>
      <c r="AM48" s="400">
        <f>DB!U41*1000*$X48</f>
        <v>0</v>
      </c>
      <c r="AN48" s="400">
        <f>DB!V41*1000*$X48</f>
        <v>0.95979994188119178</v>
      </c>
      <c r="AO48" s="400">
        <f>DB!W41*1000*$X48</f>
        <v>0.76946673306746449</v>
      </c>
      <c r="AP48" s="401">
        <f>DB!X41*1000*$X48</f>
        <v>0.28631320300184759</v>
      </c>
      <c r="AQ48" s="400">
        <f>DB!Y41*1000*$X48</f>
        <v>0.35789150375230921</v>
      </c>
      <c r="AR48" s="400">
        <f>DB!Z41*1000*$X48</f>
        <v>0</v>
      </c>
      <c r="AS48" s="400">
        <f>DB!AA41*1000*$X48</f>
        <v>0</v>
      </c>
      <c r="AT48" s="400">
        <f>DB!AB41*1000*$X48</f>
        <v>0.32210235337707865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13</v>
      </c>
      <c r="I49" s="227">
        <f>DB!AJ42</f>
        <v>52</v>
      </c>
      <c r="J49" s="227">
        <f>DB!AK42</f>
        <v>13</v>
      </c>
      <c r="K49" s="227">
        <f>DB!AL42</f>
        <v>11</v>
      </c>
      <c r="L49" s="227">
        <f>DB!AM42</f>
        <v>4</v>
      </c>
      <c r="M49" s="227">
        <f>DB!AN42</f>
        <v>3</v>
      </c>
      <c r="N49" s="227">
        <f>DB!AO42</f>
        <v>5</v>
      </c>
      <c r="O49" s="227">
        <f>DB!AP42</f>
        <v>3</v>
      </c>
      <c r="P49" s="227">
        <f>DB!AQ42</f>
        <v>5</v>
      </c>
      <c r="Q49" s="227">
        <f>DB!AR42</f>
        <v>0</v>
      </c>
      <c r="R49" s="227">
        <f>SUM(H49:Q49)</f>
        <v>109</v>
      </c>
      <c r="S49" s="227">
        <f>DB!AS42</f>
        <v>2</v>
      </c>
      <c r="T49" s="228">
        <f>DB!C42</f>
        <v>111</v>
      </c>
      <c r="U49" s="336">
        <f>DB!E42</f>
        <v>671.7</v>
      </c>
      <c r="V49" s="353">
        <f>DB!F42*1000</f>
        <v>1.7283885866666702</v>
      </c>
      <c r="W49" s="204">
        <f t="shared" si="23"/>
        <v>6.0513513513513519</v>
      </c>
      <c r="X49" s="458">
        <v>0.52288202247191007</v>
      </c>
      <c r="Y49" s="411">
        <f t="shared" si="32"/>
        <v>0.90374331981363476</v>
      </c>
      <c r="Z49" s="399">
        <f>DB!H42*$X49</f>
        <v>1.5839290815681036E-2</v>
      </c>
      <c r="AA49" s="408">
        <f>DB!I42*$X49</f>
        <v>1.2319448412196368E-2</v>
      </c>
      <c r="AB49" s="408">
        <f>DB!J42*$X49</f>
        <v>1.4079369613938677E-2</v>
      </c>
      <c r="AC49" s="408">
        <f>DB!K42*$X49</f>
        <v>1.5839290815681036E-2</v>
      </c>
      <c r="AD49" s="409">
        <f>DB!L42*$X49</f>
        <v>86.701354812673429</v>
      </c>
      <c r="AE49" s="410">
        <f>DB!M42*$X49</f>
        <v>1.339347599963804</v>
      </c>
      <c r="AF49" s="410">
        <f>DB!N42*$X49</f>
        <v>4.5179189438873946E-2</v>
      </c>
      <c r="AG49" s="410">
        <f>DB!O42*$X49</f>
        <v>0.31335245652447247</v>
      </c>
      <c r="AH49" s="410">
        <f>DB!P42*$X49</f>
        <v>6.1495624989136695E-2</v>
      </c>
      <c r="AI49" s="410">
        <f>DB!Q42*$X49</f>
        <v>5.0034516524227482E-2</v>
      </c>
      <c r="AJ49" s="410">
        <f>DB!R42*$X49</f>
        <v>2.4195673425919582E-2</v>
      </c>
      <c r="AK49" s="408">
        <f>DB!S42*1000*$X49</f>
        <v>7.9693729110838687E-3</v>
      </c>
      <c r="AL49" s="410">
        <f>DB!T42*$X49</f>
        <v>2.5756684614688535E-2</v>
      </c>
      <c r="AM49" s="411">
        <f>DB!U42*1000*$X49</f>
        <v>0</v>
      </c>
      <c r="AN49" s="411">
        <f>DB!V42*1000*$X49</f>
        <v>4.8473505335458471</v>
      </c>
      <c r="AO49" s="411">
        <f>DB!W42*1000*$X49</f>
        <v>3.8860962751986179</v>
      </c>
      <c r="AP49" s="410">
        <f>DB!X42*1000*$X49</f>
        <v>1.4459893117018143</v>
      </c>
      <c r="AQ49" s="411">
        <f>DB!Y42*1000*$X49</f>
        <v>1.8074866396272695</v>
      </c>
      <c r="AR49" s="411">
        <f>DB!Z42*1000*$X49</f>
        <v>0</v>
      </c>
      <c r="AS49" s="411">
        <f>DB!AA42*1000*$X49</f>
        <v>0</v>
      </c>
      <c r="AT49" s="411">
        <f>DB!AB42*1000*$X49</f>
        <v>1.626737975664539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14</v>
      </c>
      <c r="I50" s="230">
        <f t="shared" si="33"/>
        <v>67</v>
      </c>
      <c r="J50" s="230">
        <f t="shared" si="33"/>
        <v>15</v>
      </c>
      <c r="K50" s="230">
        <f t="shared" si="33"/>
        <v>12</v>
      </c>
      <c r="L50" s="230">
        <f t="shared" si="33"/>
        <v>4</v>
      </c>
      <c r="M50" s="230">
        <f t="shared" si="33"/>
        <v>5</v>
      </c>
      <c r="N50" s="230">
        <f t="shared" si="33"/>
        <v>5</v>
      </c>
      <c r="O50" s="230">
        <f t="shared" si="33"/>
        <v>5</v>
      </c>
      <c r="P50" s="230">
        <f t="shared" si="33"/>
        <v>7</v>
      </c>
      <c r="Q50" s="230">
        <f t="shared" si="33"/>
        <v>0</v>
      </c>
      <c r="R50" s="230">
        <f t="shared" si="33"/>
        <v>134</v>
      </c>
      <c r="S50" s="230">
        <f t="shared" si="33"/>
        <v>2</v>
      </c>
      <c r="T50" s="231">
        <f>SUM(T48:T49)</f>
        <v>136</v>
      </c>
      <c r="U50" s="337">
        <f>SUM(U48:U49)</f>
        <v>804.7</v>
      </c>
      <c r="V50" s="354">
        <f t="shared" ref="V50:AX50" si="34">SUM(V48:V49)</f>
        <v>2.0706182755555593</v>
      </c>
      <c r="W50" s="232"/>
      <c r="X50" s="395"/>
      <c r="Y50" s="445">
        <f t="shared" ref="Y50" si="35">SUM(Y48:Y49)</f>
        <v>1.0826890716897897</v>
      </c>
      <c r="Z50" s="447">
        <f t="shared" si="34"/>
        <v>1.8975550572247327E-2</v>
      </c>
      <c r="AA50" s="448">
        <f t="shared" si="34"/>
        <v>1.4758761556192372E-2</v>
      </c>
      <c r="AB50" s="448">
        <f t="shared" si="34"/>
        <v>1.6867156064219825E-2</v>
      </c>
      <c r="AC50" s="448">
        <f t="shared" si="34"/>
        <v>1.8975550572247327E-2</v>
      </c>
      <c r="AD50" s="444">
        <f t="shared" si="34"/>
        <v>103.868661929073</v>
      </c>
      <c r="AE50" s="449">
        <f t="shared" si="34"/>
        <v>1.6045452042442658</v>
      </c>
      <c r="AF50" s="449">
        <f t="shared" si="34"/>
        <v>5.4124897635048165E-2</v>
      </c>
      <c r="AG50" s="449">
        <f t="shared" si="34"/>
        <v>0.37539782903862262</v>
      </c>
      <c r="AH50" s="449">
        <f t="shared" si="34"/>
        <v>7.3672070014527746E-2</v>
      </c>
      <c r="AI50" s="449">
        <f t="shared" si="34"/>
        <v>5.9941604059916387E-2</v>
      </c>
      <c r="AJ50" s="449">
        <f t="shared" si="34"/>
        <v>2.8986539237512994E-2</v>
      </c>
      <c r="AK50" s="448">
        <f t="shared" ref="AK50" si="36">SUM(AK48:AK49)</f>
        <v>9.5473490867190522E-3</v>
      </c>
      <c r="AL50" s="449">
        <f t="shared" si="34"/>
        <v>3.0856638543158944E-2</v>
      </c>
      <c r="AM50" s="445">
        <f t="shared" si="34"/>
        <v>0</v>
      </c>
      <c r="AN50" s="445">
        <f t="shared" si="34"/>
        <v>5.8071504754270391</v>
      </c>
      <c r="AO50" s="445">
        <f t="shared" ref="AO50" si="37">SUM(AO48:AO49)</f>
        <v>4.6555630082660819</v>
      </c>
      <c r="AP50" s="449">
        <f t="shared" si="34"/>
        <v>1.7323025147036619</v>
      </c>
      <c r="AQ50" s="445">
        <f t="shared" ref="AQ50:AR50" si="38">SUM(AQ48:AQ49)</f>
        <v>2.1653781433795789</v>
      </c>
      <c r="AR50" s="445">
        <f t="shared" si="38"/>
        <v>0</v>
      </c>
      <c r="AS50" s="445">
        <f t="shared" si="34"/>
        <v>0</v>
      </c>
      <c r="AT50" s="445">
        <f t="shared" si="34"/>
        <v>1.9488403290416176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14</v>
      </c>
      <c r="I52" s="417">
        <f t="shared" si="40"/>
        <v>67</v>
      </c>
      <c r="J52" s="417">
        <f t="shared" si="40"/>
        <v>15</v>
      </c>
      <c r="K52" s="417">
        <f t="shared" si="40"/>
        <v>12</v>
      </c>
      <c r="L52" s="417">
        <f t="shared" si="40"/>
        <v>4</v>
      </c>
      <c r="M52" s="417">
        <f t="shared" si="40"/>
        <v>5</v>
      </c>
      <c r="N52" s="417">
        <f t="shared" si="40"/>
        <v>5</v>
      </c>
      <c r="O52" s="417">
        <f t="shared" si="40"/>
        <v>5</v>
      </c>
      <c r="P52" s="417">
        <f t="shared" si="40"/>
        <v>7</v>
      </c>
      <c r="Q52" s="417">
        <f t="shared" si="40"/>
        <v>0</v>
      </c>
      <c r="R52" s="417">
        <f t="shared" si="40"/>
        <v>134</v>
      </c>
      <c r="S52" s="417">
        <f t="shared" si="40"/>
        <v>2</v>
      </c>
      <c r="T52" s="434">
        <f>SUM(T46,T50)</f>
        <v>209</v>
      </c>
      <c r="U52" s="435">
        <f>SUM(U46,U50)</f>
        <v>3149.46</v>
      </c>
      <c r="V52" s="418">
        <f t="shared" ref="V52:AX52" si="41">SUM(V46,V50)</f>
        <v>11.076978828521078</v>
      </c>
      <c r="W52" s="436"/>
      <c r="X52" s="437"/>
      <c r="Y52" s="456">
        <f t="shared" ref="Y52" si="42">SUM(Y46,Y50)</f>
        <v>5.7919530927356293</v>
      </c>
      <c r="Z52" s="452">
        <f t="shared" si="41"/>
        <v>0.10177767939475418</v>
      </c>
      <c r="AA52" s="453">
        <f t="shared" si="41"/>
        <v>7.9086506069905832E-2</v>
      </c>
      <c r="AB52" s="453">
        <f t="shared" si="41"/>
        <v>9.0365572618917228E-2</v>
      </c>
      <c r="AC52" s="453">
        <f t="shared" si="41"/>
        <v>0.10177767939475418</v>
      </c>
      <c r="AD52" s="454">
        <f t="shared" si="41"/>
        <v>555.65575882230451</v>
      </c>
      <c r="AE52" s="455">
        <f t="shared" si="41"/>
        <v>8.5836744834342014</v>
      </c>
      <c r="AF52" s="455">
        <f t="shared" si="41"/>
        <v>0.48789198534271511</v>
      </c>
      <c r="AG52" s="455">
        <f t="shared" si="41"/>
        <v>2.0082280996085133</v>
      </c>
      <c r="AH52" s="455">
        <f t="shared" si="41"/>
        <v>0.39411608090114691</v>
      </c>
      <c r="AI52" s="455">
        <f t="shared" si="41"/>
        <v>0.32066358486145441</v>
      </c>
      <c r="AJ52" s="455">
        <f t="shared" si="41"/>
        <v>0.15506638052823993</v>
      </c>
      <c r="AK52" s="453">
        <f t="shared" ref="AK52" si="43">SUM(AK46,AK50)</f>
        <v>5.1074495454123257E-2</v>
      </c>
      <c r="AL52" s="455">
        <f t="shared" si="41"/>
        <v>0.16507066314296537</v>
      </c>
      <c r="AM52" s="456">
        <f t="shared" si="41"/>
        <v>0</v>
      </c>
      <c r="AN52" s="456">
        <f t="shared" si="41"/>
        <v>31.065930224672893</v>
      </c>
      <c r="AO52" s="456">
        <f t="shared" ref="AO52" si="44">SUM(AO46,AO50)</f>
        <v>24.905398298763192</v>
      </c>
      <c r="AP52" s="455">
        <f t="shared" si="41"/>
        <v>9.2671249483770062</v>
      </c>
      <c r="AQ52" s="456">
        <f t="shared" ref="AQ52:AR52" si="45">SUM(AQ46,AQ50)</f>
        <v>11.583906185471255</v>
      </c>
      <c r="AR52" s="456">
        <f t="shared" si="45"/>
        <v>0</v>
      </c>
      <c r="AS52" s="456">
        <f t="shared" si="41"/>
        <v>0</v>
      </c>
      <c r="AT52" s="456">
        <f t="shared" si="41"/>
        <v>10.425515566924128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9</v>
      </c>
      <c r="I57" s="224">
        <f>DB!AJ43</f>
        <v>168</v>
      </c>
      <c r="J57" s="224">
        <f>DB!AK43</f>
        <v>85</v>
      </c>
      <c r="K57" s="224">
        <f>DB!AL43</f>
        <v>271</v>
      </c>
      <c r="L57" s="224">
        <f>DB!AM43</f>
        <v>57</v>
      </c>
      <c r="M57" s="224">
        <f>DB!AN43</f>
        <v>61</v>
      </c>
      <c r="N57" s="224">
        <f>DB!AO43</f>
        <v>76</v>
      </c>
      <c r="O57" s="224">
        <f>DB!AP43</f>
        <v>196</v>
      </c>
      <c r="P57" s="224">
        <f>DB!AQ43</f>
        <v>133</v>
      </c>
      <c r="Q57" s="224">
        <f>DB!AR43</f>
        <v>15</v>
      </c>
      <c r="R57" s="224">
        <f>SUM(H57:Q57)</f>
        <v>1071</v>
      </c>
      <c r="S57" s="224">
        <f>DB!AS43</f>
        <v>0</v>
      </c>
      <c r="T57" s="225">
        <f>DB!C43</f>
        <v>1071</v>
      </c>
      <c r="U57" s="335">
        <f>DB!E43</f>
        <v>13155</v>
      </c>
      <c r="V57" s="352">
        <f>DB!F43*1000</f>
        <v>53.263052689655403</v>
      </c>
      <c r="W57" s="177">
        <f t="shared" ref="W57:W59" si="47">IF(T57=0,0,U57/T57)</f>
        <v>12.282913165266107</v>
      </c>
      <c r="X57" s="389">
        <v>0.76979293544457972</v>
      </c>
      <c r="Y57" s="400">
        <f t="shared" ref="Y57:Y59" si="48">V57*X57</f>
        <v>41.001521680709146</v>
      </c>
      <c r="Z57" s="398">
        <f>DB!H43*$X57</f>
        <v>1.4634389276806747</v>
      </c>
      <c r="AA57" s="402">
        <f>DB!I43*$X57</f>
        <v>1.1707511421445396</v>
      </c>
      <c r="AB57" s="402">
        <f>DB!J43*$X57</f>
        <v>1.2439230885285986</v>
      </c>
      <c r="AC57" s="402">
        <f>DB!K43*$X57</f>
        <v>1.3902669812966544</v>
      </c>
      <c r="AD57" s="407">
        <f>DB!L43*$X57</f>
        <v>3977.5576182455557</v>
      </c>
      <c r="AE57" s="401">
        <f>DB!M43*$X57</f>
        <v>49.939853407103833</v>
      </c>
      <c r="AF57" s="401">
        <f>DB!N43*$X57</f>
        <v>3.7931948300828591</v>
      </c>
      <c r="AG57" s="401">
        <f>DB!O43*$X57</f>
        <v>4.9611841233658271</v>
      </c>
      <c r="AH57" s="401">
        <f>DB!P43*$X57</f>
        <v>4.9406833625253865</v>
      </c>
      <c r="AI57" s="401">
        <f>DB!Q43*$X57</f>
        <v>1.0455388028580888</v>
      </c>
      <c r="AJ57" s="401">
        <f>DB!R43*$X57</f>
        <v>4.4076635806761901</v>
      </c>
      <c r="AK57" s="402">
        <f>DB!S43*1000*$X57</f>
        <v>0.49201826016850447</v>
      </c>
      <c r="AL57" s="401">
        <f>DB!T43*$X57</f>
        <v>0.7175266294124174</v>
      </c>
      <c r="AM57" s="400">
        <f>DB!U43*1000*$X57</f>
        <v>22.550836924389976</v>
      </c>
      <c r="AN57" s="400">
        <f>DB!V43*1000*$X57</f>
        <v>129.15479329423189</v>
      </c>
      <c r="AO57" s="400">
        <f>DB!W43*1000*$X57</f>
        <v>86.103195529488957</v>
      </c>
      <c r="AP57" s="401">
        <f>DB!X43*1000*$X57</f>
        <v>14.555540196651927</v>
      </c>
      <c r="AQ57" s="400">
        <f>DB!Y43*1000*$X57</f>
        <v>7.1752662941240901</v>
      </c>
      <c r="AR57" s="400">
        <f>DB!Z43*1000*$X57</f>
        <v>15.170563021862154</v>
      </c>
      <c r="AS57" s="400">
        <f>DB!AA43*1000*$X57</f>
        <v>5.9452206437028163</v>
      </c>
      <c r="AT57" s="400">
        <f>DB!AB43*1000*$X57</f>
        <v>47.151749932815591</v>
      </c>
      <c r="AU57" s="400">
        <f>DB!AC43*1000*$X57</f>
        <v>88.153271613523046</v>
      </c>
      <c r="AV57" s="400">
        <f>DB!AD43*1000*$X57</f>
        <v>225.50836924389671</v>
      </c>
      <c r="AW57" s="401">
        <f>DB!AE43*1000*$X57</f>
        <v>32.801217344567306</v>
      </c>
      <c r="AX57" s="401">
        <f>DB!AF43*$X57</f>
        <v>0.17220639105897789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65</v>
      </c>
      <c r="I58" s="224">
        <f>DB!AJ44</f>
        <v>524</v>
      </c>
      <c r="J58" s="224">
        <f>DB!AK44</f>
        <v>486</v>
      </c>
      <c r="K58" s="224">
        <f>DB!AL44</f>
        <v>784</v>
      </c>
      <c r="L58" s="224">
        <f>DB!AM44</f>
        <v>172</v>
      </c>
      <c r="M58" s="224">
        <f>DB!AN44</f>
        <v>106</v>
      </c>
      <c r="N58" s="224">
        <f>DB!AO44</f>
        <v>79</v>
      </c>
      <c r="O58" s="224">
        <f>DB!AP44</f>
        <v>109</v>
      </c>
      <c r="P58" s="224">
        <f>DB!AQ44</f>
        <v>370</v>
      </c>
      <c r="Q58" s="224">
        <f>DB!AR44</f>
        <v>46</v>
      </c>
      <c r="R58" s="224">
        <f t="shared" ref="R58:R59" si="49">SUM(H58:Q58)</f>
        <v>2741</v>
      </c>
      <c r="S58" s="224">
        <f>DB!AS44</f>
        <v>4</v>
      </c>
      <c r="T58" s="225">
        <f>DB!C44</f>
        <v>2745</v>
      </c>
      <c r="U58" s="335">
        <f>DB!E44</f>
        <v>64229.609999999797</v>
      </c>
      <c r="V58" s="352">
        <f>DB!F44*1000</f>
        <v>245.202959136007</v>
      </c>
      <c r="W58" s="177">
        <f t="shared" si="47"/>
        <v>23.39876502732233</v>
      </c>
      <c r="X58" s="389">
        <v>0.76979293544457972</v>
      </c>
      <c r="Y58" s="400">
        <f t="shared" si="48"/>
        <v>188.75550569300415</v>
      </c>
      <c r="Z58" s="398">
        <f>DB!H44*$X58</f>
        <v>6.7371195878116472</v>
      </c>
      <c r="AA58" s="402">
        <f>DB!I44*$X58</f>
        <v>5.3896956702492576</v>
      </c>
      <c r="AB58" s="402">
        <f>DB!J44*$X58</f>
        <v>5.7265516496397835</v>
      </c>
      <c r="AC58" s="402">
        <f>DB!K44*$X58</f>
        <v>6.4002636084210822</v>
      </c>
      <c r="AD58" s="407">
        <f>DB!L44*$X58</f>
        <v>18311.171607277993</v>
      </c>
      <c r="AE58" s="401">
        <f>DB!M44*$X58</f>
        <v>229.90420593406941</v>
      </c>
      <c r="AF58" s="401">
        <f>DB!N44*$X58</f>
        <v>16.838776632869429</v>
      </c>
      <c r="AG58" s="401">
        <f>DB!O44*$X58</f>
        <v>22.839416188852312</v>
      </c>
      <c r="AH58" s="401">
        <f>DB!P44*$X58</f>
        <v>22.745038436006659</v>
      </c>
      <c r="AI58" s="401">
        <f>DB!Q44*$X58</f>
        <v>4.8132653951714301</v>
      </c>
      <c r="AJ58" s="401">
        <f>DB!R44*$X58</f>
        <v>20.291216861997292</v>
      </c>
      <c r="AK58" s="402">
        <f>DB!S44*1000*$X58</f>
        <v>2.2650660683159543</v>
      </c>
      <c r="AL58" s="401">
        <f>DB!T44*$X58</f>
        <v>3.3032213496274632</v>
      </c>
      <c r="AM58" s="400">
        <f>DB!U44*1000*$X58</f>
        <v>103.81552813114854</v>
      </c>
      <c r="AN58" s="400">
        <f>DB!V44*1000*$X58</f>
        <v>594.57984293294999</v>
      </c>
      <c r="AO58" s="400">
        <f>DB!W44*1000*$X58</f>
        <v>396.38656195529364</v>
      </c>
      <c r="AP58" s="401">
        <f>DB!X44*1000*$X58</f>
        <v>67.008204521014633</v>
      </c>
      <c r="AQ58" s="400">
        <f>DB!Y44*1000*$X58</f>
        <v>33.032213496274402</v>
      </c>
      <c r="AR58" s="400">
        <f>DB!Z44*1000*$X58</f>
        <v>69.839537106409395</v>
      </c>
      <c r="AS58" s="400">
        <f>DB!AA44*1000*$X58</f>
        <v>27.36954832548475</v>
      </c>
      <c r="AT58" s="400">
        <f>DB!AB44*1000*$X58</f>
        <v>217.06883154694938</v>
      </c>
      <c r="AU58" s="400">
        <f>DB!AC44*1000*$X58</f>
        <v>405.82433723994734</v>
      </c>
      <c r="AV58" s="400">
        <f>DB!AD44*1000*$X58</f>
        <v>1038.1552813114854</v>
      </c>
      <c r="AW58" s="401">
        <f>DB!AE44*1000*$X58</f>
        <v>151.004404554399</v>
      </c>
      <c r="AX58" s="401">
        <f>DB!AF44*$X58</f>
        <v>0.79277312391058719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16</v>
      </c>
      <c r="I59" s="227">
        <f>DB!AJ45</f>
        <v>10</v>
      </c>
      <c r="J59" s="227">
        <f>DB!AK45</f>
        <v>19</v>
      </c>
      <c r="K59" s="227">
        <f>DB!AL45</f>
        <v>14</v>
      </c>
      <c r="L59" s="227">
        <f>DB!AM45</f>
        <v>3</v>
      </c>
      <c r="M59" s="227">
        <f>DB!AN45</f>
        <v>3</v>
      </c>
      <c r="N59" s="227">
        <f>DB!AO45</f>
        <v>1</v>
      </c>
      <c r="O59" s="227">
        <f>DB!AP45</f>
        <v>0</v>
      </c>
      <c r="P59" s="227">
        <f>DB!AQ45</f>
        <v>1</v>
      </c>
      <c r="Q59" s="227">
        <f>DB!AR45</f>
        <v>0</v>
      </c>
      <c r="R59" s="227">
        <f t="shared" si="49"/>
        <v>67</v>
      </c>
      <c r="S59" s="227">
        <f>DB!AS45</f>
        <v>0</v>
      </c>
      <c r="T59" s="228">
        <f>DB!C45</f>
        <v>67</v>
      </c>
      <c r="U59" s="336">
        <f>DB!E45</f>
        <v>6497.17</v>
      </c>
      <c r="V59" s="353">
        <f>DB!F45*1000</f>
        <v>25.015403934000002</v>
      </c>
      <c r="W59" s="204">
        <f t="shared" si="47"/>
        <v>96.972686567164175</v>
      </c>
      <c r="X59" s="390">
        <v>0.76979293544457972</v>
      </c>
      <c r="Y59" s="411">
        <f t="shared" si="48"/>
        <v>19.25668122568575</v>
      </c>
      <c r="Z59" s="412">
        <f>DB!H45*$X59</f>
        <v>0.6838788144826613</v>
      </c>
      <c r="AA59" s="413">
        <f>DB!I45*$X59</f>
        <v>0.54641573619468886</v>
      </c>
      <c r="AB59" s="413">
        <f>DB!J45*$X59</f>
        <v>0.58078150576668219</v>
      </c>
      <c r="AC59" s="413">
        <f>DB!K45*$X59</f>
        <v>0.64951304491066797</v>
      </c>
      <c r="AD59" s="414">
        <f>DB!L45*$X59</f>
        <v>1868.0906457037745</v>
      </c>
      <c r="AE59" s="415">
        <f>DB!M45*$X59</f>
        <v>23.454637732885239</v>
      </c>
      <c r="AF59" s="415">
        <f>DB!N45*$X59</f>
        <v>1.781503238797902</v>
      </c>
      <c r="AG59" s="415">
        <f>DB!O45*$X59</f>
        <v>2.3300584283079755</v>
      </c>
      <c r="AH59" s="415">
        <f>DB!P45*$X59</f>
        <v>2.3204300876951329</v>
      </c>
      <c r="AI59" s="415">
        <f>DB!Q45*$X59</f>
        <v>0.4910453712549866</v>
      </c>
      <c r="AJ59" s="415">
        <f>DB!R45*$X59</f>
        <v>2.0700932317612177</v>
      </c>
      <c r="AK59" s="413">
        <f>DB!S45*1000*$X59</f>
        <v>0.23108017470822895</v>
      </c>
      <c r="AL59" s="415">
        <f>DB!T45*$X59</f>
        <v>0.33699192144950058</v>
      </c>
      <c r="AM59" s="416">
        <f>DB!U45*1000*$X59</f>
        <v>10.591174674127162</v>
      </c>
      <c r="AN59" s="416">
        <f>DB!V45*1000*$X59</f>
        <v>60.658545860910102</v>
      </c>
      <c r="AO59" s="416">
        <f>DB!W45*1000*$X59</f>
        <v>40.439030573940066</v>
      </c>
      <c r="AP59" s="415">
        <f>DB!X45*1000*$X59</f>
        <v>6.8361218351184405</v>
      </c>
      <c r="AQ59" s="416">
        <f>DB!Y45*1000*$X59</f>
        <v>3.3699192144950061</v>
      </c>
      <c r="AR59" s="416">
        <f>DB!Z45*1000*$X59</f>
        <v>7.1249720535037264</v>
      </c>
      <c r="AS59" s="416">
        <f>DB!AA45*1000*$X59</f>
        <v>2.7922187777244334</v>
      </c>
      <c r="AT59" s="416">
        <f>DB!AB45*1000*$X59</f>
        <v>22.14518340953861</v>
      </c>
      <c r="AU59" s="416">
        <f>DB!AC45*1000*$X59</f>
        <v>41.401864635224356</v>
      </c>
      <c r="AV59" s="416">
        <f>DB!AD45*1000*$X59</f>
        <v>105.91174674127161</v>
      </c>
      <c r="AW59" s="415">
        <f>DB!AE45*1000*$X59</f>
        <v>15.405344980548598</v>
      </c>
      <c r="AX59" s="415">
        <f>DB!AF45*$X59</f>
        <v>8.087806114788014E-2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90</v>
      </c>
      <c r="I60" s="230">
        <f t="shared" si="50"/>
        <v>702</v>
      </c>
      <c r="J60" s="230">
        <f t="shared" si="50"/>
        <v>590</v>
      </c>
      <c r="K60" s="230">
        <f t="shared" si="50"/>
        <v>1069</v>
      </c>
      <c r="L60" s="230">
        <f t="shared" si="50"/>
        <v>232</v>
      </c>
      <c r="M60" s="230">
        <f t="shared" si="50"/>
        <v>170</v>
      </c>
      <c r="N60" s="230">
        <f t="shared" si="50"/>
        <v>156</v>
      </c>
      <c r="O60" s="230">
        <f t="shared" si="50"/>
        <v>305</v>
      </c>
      <c r="P60" s="230">
        <f t="shared" si="50"/>
        <v>504</v>
      </c>
      <c r="Q60" s="230">
        <f t="shared" si="50"/>
        <v>61</v>
      </c>
      <c r="R60" s="230">
        <f t="shared" si="50"/>
        <v>3879</v>
      </c>
      <c r="S60" s="230">
        <f t="shared" si="50"/>
        <v>4</v>
      </c>
      <c r="T60" s="231">
        <f>SUM(T57:T59)</f>
        <v>3883</v>
      </c>
      <c r="U60" s="337">
        <f>SUM(U57:U59)</f>
        <v>83881.779999999795</v>
      </c>
      <c r="V60" s="354">
        <f t="shared" ref="V60:AX60" si="51">SUM(V57:V59)</f>
        <v>323.48141575966241</v>
      </c>
      <c r="W60" s="233"/>
      <c r="X60" s="395"/>
      <c r="Y60" s="445">
        <f t="shared" ref="Y60" si="52">SUM(Y57:Y59)</f>
        <v>249.01370859939905</v>
      </c>
      <c r="Z60" s="452">
        <f t="shared" si="51"/>
        <v>8.8844373299749826</v>
      </c>
      <c r="AA60" s="453">
        <f t="shared" si="51"/>
        <v>7.1068625485884862</v>
      </c>
      <c r="AB60" s="453">
        <f t="shared" si="51"/>
        <v>7.5512562439350637</v>
      </c>
      <c r="AC60" s="453">
        <f t="shared" si="51"/>
        <v>8.4400436346284042</v>
      </c>
      <c r="AD60" s="454">
        <f t="shared" si="51"/>
        <v>24156.819871227322</v>
      </c>
      <c r="AE60" s="455">
        <f t="shared" si="51"/>
        <v>303.29869707405851</v>
      </c>
      <c r="AF60" s="455">
        <f t="shared" si="51"/>
        <v>22.413474701750189</v>
      </c>
      <c r="AG60" s="455">
        <f t="shared" si="51"/>
        <v>30.130658740526112</v>
      </c>
      <c r="AH60" s="455">
        <f t="shared" si="51"/>
        <v>30.00615188622718</v>
      </c>
      <c r="AI60" s="455">
        <f t="shared" si="51"/>
        <v>6.3498495692845056</v>
      </c>
      <c r="AJ60" s="455">
        <f t="shared" si="51"/>
        <v>26.768973674434697</v>
      </c>
      <c r="AK60" s="453">
        <f t="shared" ref="AK60" si="53">SUM(AK57:AK59)</f>
        <v>2.9881645031926878</v>
      </c>
      <c r="AL60" s="455">
        <f t="shared" si="51"/>
        <v>4.3577399004893813</v>
      </c>
      <c r="AM60" s="456">
        <f t="shared" si="51"/>
        <v>136.95753972966568</v>
      </c>
      <c r="AN60" s="456">
        <f t="shared" ref="AN60:AW60" si="54">SUM(AN57:AN59)</f>
        <v>784.39318208809198</v>
      </c>
      <c r="AO60" s="456">
        <f t="shared" si="54"/>
        <v>522.92878805872272</v>
      </c>
      <c r="AP60" s="455">
        <f t="shared" si="54"/>
        <v>88.399866552784999</v>
      </c>
      <c r="AQ60" s="456">
        <f t="shared" si="54"/>
        <v>43.5773990048935</v>
      </c>
      <c r="AR60" s="456">
        <f t="shared" si="54"/>
        <v>92.135072181775271</v>
      </c>
      <c r="AS60" s="456">
        <f t="shared" si="54"/>
        <v>36.106987746912004</v>
      </c>
      <c r="AT60" s="456">
        <f t="shared" si="54"/>
        <v>286.36576488930359</v>
      </c>
      <c r="AU60" s="456">
        <f t="shared" si="54"/>
        <v>535.37947348869477</v>
      </c>
      <c r="AV60" s="456">
        <f t="shared" si="54"/>
        <v>1369.5753972966536</v>
      </c>
      <c r="AW60" s="455">
        <f t="shared" si="54"/>
        <v>199.2109668795149</v>
      </c>
      <c r="AX60" s="455">
        <f t="shared" si="51"/>
        <v>1.0458575761174451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268</v>
      </c>
      <c r="I62" s="224">
        <f>DB!AJ46</f>
        <v>1855</v>
      </c>
      <c r="J62" s="224">
        <f>DB!AK46</f>
        <v>474</v>
      </c>
      <c r="K62" s="224">
        <f>DB!AL46</f>
        <v>1278</v>
      </c>
      <c r="L62" s="224">
        <f>DB!AM46</f>
        <v>469</v>
      </c>
      <c r="M62" s="224">
        <f>DB!AN46</f>
        <v>507</v>
      </c>
      <c r="N62" s="224">
        <f>DB!AO46</f>
        <v>337</v>
      </c>
      <c r="O62" s="224">
        <f>DB!AP46</f>
        <v>561</v>
      </c>
      <c r="P62" s="224">
        <f>DB!AQ46</f>
        <v>469</v>
      </c>
      <c r="Q62" s="224">
        <f>DB!AR46</f>
        <v>54</v>
      </c>
      <c r="R62" s="224">
        <f>SUM(H62:Q62)</f>
        <v>6272</v>
      </c>
      <c r="S62" s="224">
        <f>DB!AS46</f>
        <v>5</v>
      </c>
      <c r="T62" s="225">
        <f>DB!C46</f>
        <v>6277</v>
      </c>
      <c r="U62" s="335">
        <f>DB!E46</f>
        <v>33227.079999999798</v>
      </c>
      <c r="V62" s="352">
        <f>DB!F46*1000</f>
        <v>85.498445496891804</v>
      </c>
      <c r="W62" s="177">
        <f t="shared" ref="W62:W68" si="55">IF(T62=0,0,U62/T62)</f>
        <v>5.2934650310657636</v>
      </c>
      <c r="X62" s="457">
        <v>0.76979293544457972</v>
      </c>
      <c r="Y62" s="400">
        <f t="shared" ref="Y62:Y68" si="56">V62*X62</f>
        <v>65.816099335000757</v>
      </c>
      <c r="Z62" s="398">
        <f>DB!H46*$X62</f>
        <v>7.3410264642885394</v>
      </c>
      <c r="AA62" s="402">
        <f>DB!I46*$X62</f>
        <v>5.7553647480020045</v>
      </c>
      <c r="AB62" s="402">
        <f>DB!J46*$X62</f>
        <v>6.2251904417163146</v>
      </c>
      <c r="AC62" s="402">
        <f>DB!K46*$X62</f>
        <v>6.9299289822880086</v>
      </c>
      <c r="AD62" s="407">
        <f>DB!L46*$X62</f>
        <v>6384.8197964881811</v>
      </c>
      <c r="AE62" s="401">
        <f>DB!M46*$X62</f>
        <v>80.164008990026119</v>
      </c>
      <c r="AF62" s="401">
        <f>DB!N46*$X62</f>
        <v>3.0444392976177088</v>
      </c>
      <c r="AG62" s="401">
        <f>DB!O46*$X62</f>
        <v>7.9637480195346217</v>
      </c>
      <c r="AH62" s="401">
        <f>DB!P46*$X62</f>
        <v>7.9308399698676197</v>
      </c>
      <c r="AI62" s="401">
        <f>DB!Q46*$X62</f>
        <v>1.6783105330424182</v>
      </c>
      <c r="AJ62" s="401">
        <f>DB!R46*$X62</f>
        <v>7.0752306785123658</v>
      </c>
      <c r="AK62" s="402">
        <f>DB!S46*1000*$X62</f>
        <v>0.78979319201994613</v>
      </c>
      <c r="AL62" s="401">
        <f>DB!T46*$X62</f>
        <v>1.1517817383624696</v>
      </c>
      <c r="AM62" s="400">
        <f>DB!U46*1000*$X62</f>
        <v>36.198854634249344</v>
      </c>
      <c r="AN62" s="400">
        <f>DB!V46*1000*$X62</f>
        <v>207.32071290524451</v>
      </c>
      <c r="AO62" s="400">
        <f>DB!W46*1000*$X62</f>
        <v>138.21380860349561</v>
      </c>
      <c r="AP62" s="401">
        <f>DB!X46*1000*$X62</f>
        <v>23.364715263922964</v>
      </c>
      <c r="AQ62" s="400">
        <f>DB!Y46*1000*$X62</f>
        <v>11.517817383625697</v>
      </c>
      <c r="AR62" s="400">
        <f>DB!Z46*1000*$X62</f>
        <v>24.35195675394899</v>
      </c>
      <c r="AS62" s="400">
        <f>DB!AA46*1000*$X62</f>
        <v>9.5433344035751002</v>
      </c>
      <c r="AT62" s="400">
        <f>DB!AB46*1000*$X62</f>
        <v>75.688514235249414</v>
      </c>
      <c r="AU62" s="400">
        <f>DB!AC46*1000*$X62</f>
        <v>141.5046135702367</v>
      </c>
      <c r="AV62" s="400">
        <f>DB!AD46*1000*$X62</f>
        <v>361.98854634249801</v>
      </c>
      <c r="AW62" s="401">
        <f>DB!AE46*1000*$X62</f>
        <v>52.652879467997721</v>
      </c>
      <c r="AX62" s="401">
        <f>DB!AF46*$X62</f>
        <v>0.27642761720699038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2247</v>
      </c>
      <c r="I63" s="224">
        <f>DB!AJ47</f>
        <v>5394</v>
      </c>
      <c r="J63" s="224">
        <f>DB!AK47</f>
        <v>1301</v>
      </c>
      <c r="K63" s="224">
        <f>DB!AL47</f>
        <v>2907</v>
      </c>
      <c r="L63" s="224">
        <f>DB!AM47</f>
        <v>643</v>
      </c>
      <c r="M63" s="224">
        <f>DB!AN47</f>
        <v>267</v>
      </c>
      <c r="N63" s="224">
        <f>DB!AO47</f>
        <v>245</v>
      </c>
      <c r="O63" s="224">
        <f>DB!AP47</f>
        <v>264</v>
      </c>
      <c r="P63" s="224">
        <f>DB!AQ47</f>
        <v>274</v>
      </c>
      <c r="Q63" s="224">
        <f>DB!AR47</f>
        <v>29</v>
      </c>
      <c r="R63" s="224">
        <f t="shared" ref="R63:R68" si="57">SUM(H63:Q63)</f>
        <v>13571</v>
      </c>
      <c r="S63" s="224">
        <f>DB!AS47</f>
        <v>28</v>
      </c>
      <c r="T63" s="225">
        <f>DB!C47</f>
        <v>13599</v>
      </c>
      <c r="U63" s="335">
        <f>DB!E47</f>
        <v>82431.419999998994</v>
      </c>
      <c r="V63" s="352">
        <f>DB!F47*1000</f>
        <v>238.17134993564301</v>
      </c>
      <c r="W63" s="177">
        <f t="shared" si="55"/>
        <v>6.0615795279063898</v>
      </c>
      <c r="X63" s="457">
        <v>0.76979293544457972</v>
      </c>
      <c r="Y63" s="400">
        <f t="shared" si="56"/>
        <v>183.34262260575684</v>
      </c>
      <c r="Z63" s="398">
        <f>DB!H47*$X63</f>
        <v>16.359803247899499</v>
      </c>
      <c r="AA63" s="402">
        <f>DB!I47*$X63</f>
        <v>12.760646533361481</v>
      </c>
      <c r="AB63" s="402">
        <f>DB!J47*$X63</f>
        <v>13.742234728232233</v>
      </c>
      <c r="AC63" s="402">
        <f>DB!K47*$X63</f>
        <v>15.541813085502511</v>
      </c>
      <c r="AD63" s="407">
        <f>DB!L47*$X63</f>
        <v>17786.067818981141</v>
      </c>
      <c r="AE63" s="401">
        <f>DB!M47*$X63</f>
        <v>223.31131433379863</v>
      </c>
      <c r="AF63" s="401">
        <f>DB!N47*$X63</f>
        <v>11.105855484192865</v>
      </c>
      <c r="AG63" s="401">
        <f>DB!O47*$X63</f>
        <v>22.184457335295033</v>
      </c>
      <c r="AH63" s="401">
        <f>DB!P47*$X63</f>
        <v>22.092786023994329</v>
      </c>
      <c r="AI63" s="401">
        <f>DB!Q47*$X63</f>
        <v>4.6752368764467249</v>
      </c>
      <c r="AJ63" s="401">
        <f>DB!R47*$X63</f>
        <v>19.709331930116072</v>
      </c>
      <c r="AK63" s="402">
        <f>DB!S47*1000*$X63</f>
        <v>2.2001114712691852</v>
      </c>
      <c r="AL63" s="401">
        <f>DB!T47*$X63</f>
        <v>3.2084958956001421</v>
      </c>
      <c r="AM63" s="400">
        <f>DB!U47*1000*$X63</f>
        <v>100.83844243315114</v>
      </c>
      <c r="AN63" s="400">
        <f>DB!V47*1000*$X63</f>
        <v>577.52926120814448</v>
      </c>
      <c r="AO63" s="400">
        <f>DB!W47*1000*$X63</f>
        <v>385.01950747214147</v>
      </c>
      <c r="AP63" s="401">
        <f>DB!X47*1000*$X63</f>
        <v>65.08663102504363</v>
      </c>
      <c r="AQ63" s="400">
        <f>DB!Y47*1000*$X63</f>
        <v>32.084958956009352</v>
      </c>
      <c r="AR63" s="400">
        <f>DB!Z47*1000*$X63</f>
        <v>67.836770364124789</v>
      </c>
      <c r="AS63" s="400">
        <f>DB!AA47*1000*$X63</f>
        <v>26.584680277835176</v>
      </c>
      <c r="AT63" s="400">
        <f>DB!AB47*1000*$X63</f>
        <v>210.84401599660617</v>
      </c>
      <c r="AU63" s="400">
        <f>DB!AC47*1000*$X63</f>
        <v>394.18663860233227</v>
      </c>
      <c r="AV63" s="400">
        <f>DB!AD47*1000*$X63</f>
        <v>1008.3844243316422</v>
      </c>
      <c r="AW63" s="401">
        <f>DB!AE47*1000*$X63</f>
        <v>146.67409808460363</v>
      </c>
      <c r="AX63" s="401">
        <f>DB!AF47*$X63</f>
        <v>0.77003901494428606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14</v>
      </c>
      <c r="I64" s="224">
        <f>DB!AJ48</f>
        <v>478</v>
      </c>
      <c r="J64" s="224">
        <f>DB!AK48</f>
        <v>13</v>
      </c>
      <c r="K64" s="224">
        <f>DB!AL48</f>
        <v>102</v>
      </c>
      <c r="L64" s="224">
        <f>DB!AM48</f>
        <v>32</v>
      </c>
      <c r="M64" s="224">
        <f>DB!AN48</f>
        <v>93</v>
      </c>
      <c r="N64" s="224">
        <f>DB!AO48</f>
        <v>199</v>
      </c>
      <c r="O64" s="224">
        <f>DB!AP48</f>
        <v>391</v>
      </c>
      <c r="P64" s="224">
        <f>DB!AQ48</f>
        <v>480</v>
      </c>
      <c r="Q64" s="224">
        <f>DB!AR48</f>
        <v>63</v>
      </c>
      <c r="R64" s="224">
        <f t="shared" si="57"/>
        <v>1865</v>
      </c>
      <c r="S64" s="224">
        <f>DB!AS48</f>
        <v>0</v>
      </c>
      <c r="T64" s="225">
        <f>DB!C48</f>
        <v>1865</v>
      </c>
      <c r="U64" s="335">
        <f>DB!E48</f>
        <v>12212.8</v>
      </c>
      <c r="V64" s="352">
        <f>DB!F48*1000</f>
        <v>28.415364565545097</v>
      </c>
      <c r="W64" s="177">
        <f t="shared" si="55"/>
        <v>6.5484182305630023</v>
      </c>
      <c r="X64" s="457">
        <v>0.76979293544457972</v>
      </c>
      <c r="Y64" s="400">
        <f t="shared" si="56"/>
        <v>21.873946900638856</v>
      </c>
      <c r="Z64" s="398">
        <f>DB!H48*$X64</f>
        <v>0.25373778404740449</v>
      </c>
      <c r="AA64" s="402">
        <f>DB!I48*$X64</f>
        <v>0.19518291080569272</v>
      </c>
      <c r="AB64" s="402">
        <f>DB!J48*$X64</f>
        <v>0.21470120188626562</v>
      </c>
      <c r="AC64" s="402">
        <f>DB!K48*$X64</f>
        <v>0.2342194929668362</v>
      </c>
      <c r="AD64" s="407">
        <f>DB!L48*$X64</f>
        <v>2121.9915888309138</v>
      </c>
      <c r="AE64" s="401">
        <f>DB!M48*$X64</f>
        <v>26.642467324977485</v>
      </c>
      <c r="AF64" s="401">
        <f>DB!N48*$X64</f>
        <v>2.8186354144734884</v>
      </c>
      <c r="AG64" s="401">
        <f>DB!O48*$X64</f>
        <v>2.6467475749772427</v>
      </c>
      <c r="AH64" s="401">
        <f>DB!P48*$X64</f>
        <v>2.6358106015269018</v>
      </c>
      <c r="AI64" s="401">
        <f>DB!Q48*$X64</f>
        <v>0.5577856459662901</v>
      </c>
      <c r="AJ64" s="401">
        <f>DB!R48*$X64</f>
        <v>2.35144929181864</v>
      </c>
      <c r="AK64" s="402">
        <f>DB!S48*1000*$X64</f>
        <v>0.26248736280765994</v>
      </c>
      <c r="AL64" s="401">
        <f>DB!T48*$X64</f>
        <v>0.38279407076117056</v>
      </c>
      <c r="AM64" s="400">
        <f>DB!U48*1000*$X64</f>
        <v>12.030670795350829</v>
      </c>
      <c r="AN64" s="400">
        <f>DB!V48*1000*$X64</f>
        <v>68.902932737010957</v>
      </c>
      <c r="AO64" s="400">
        <f>DB!W48*1000*$X64</f>
        <v>45.935288491339819</v>
      </c>
      <c r="AP64" s="401">
        <f>DB!X48*1000*$X64</f>
        <v>7.7652511497266321</v>
      </c>
      <c r="AQ64" s="400">
        <f>DB!Y48*1000*$X64</f>
        <v>3.8279407076117673</v>
      </c>
      <c r="AR64" s="400">
        <f>DB!Z48*1000*$X64</f>
        <v>8.0933603532363101</v>
      </c>
      <c r="AS64" s="400">
        <f>DB!AA48*1000*$X64</f>
        <v>3.1717223005925961</v>
      </c>
      <c r="AT64" s="400">
        <f>DB!AB48*1000*$X64</f>
        <v>25.155038935734172</v>
      </c>
      <c r="AU64" s="400">
        <f>DB!AC48*1000*$X64</f>
        <v>47.02898583637257</v>
      </c>
      <c r="AV64" s="400">
        <f>DB!AD48*1000*$X64</f>
        <v>120.30670795350828</v>
      </c>
      <c r="AW64" s="401">
        <f>DB!AE48*1000*$X64</f>
        <v>17.499157520510639</v>
      </c>
      <c r="AX64" s="401">
        <f>DB!AF48*$X64</f>
        <v>9.1870576982679794E-2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</v>
      </c>
      <c r="I65" s="224">
        <f>DB!AJ49</f>
        <v>11</v>
      </c>
      <c r="J65" s="224">
        <f>DB!AK49</f>
        <v>0</v>
      </c>
      <c r="K65" s="224">
        <f>DB!AL49</f>
        <v>6</v>
      </c>
      <c r="L65" s="224">
        <f>DB!AM49</f>
        <v>3</v>
      </c>
      <c r="M65" s="224">
        <f>DB!AN49</f>
        <v>1</v>
      </c>
      <c r="N65" s="224">
        <f>DB!AO49</f>
        <v>1</v>
      </c>
      <c r="O65" s="224">
        <f>DB!AP49</f>
        <v>0</v>
      </c>
      <c r="P65" s="224">
        <f>DB!AQ49</f>
        <v>1</v>
      </c>
      <c r="Q65" s="224">
        <f>DB!AR49</f>
        <v>0</v>
      </c>
      <c r="R65" s="224">
        <f t="shared" si="57"/>
        <v>24</v>
      </c>
      <c r="S65" s="224">
        <f>DB!AS49</f>
        <v>0</v>
      </c>
      <c r="T65" s="225">
        <f>DB!C49</f>
        <v>24</v>
      </c>
      <c r="U65" s="335">
        <f>DB!E49</f>
        <v>116</v>
      </c>
      <c r="V65" s="352">
        <f>DB!F49*1000</f>
        <v>0.160620372670807</v>
      </c>
      <c r="W65" s="177">
        <f t="shared" si="55"/>
        <v>4.833333333333333</v>
      </c>
      <c r="X65" s="457">
        <v>0.76979293544457972</v>
      </c>
      <c r="Y65" s="400">
        <f t="shared" si="56"/>
        <v>0.12364442817046287</v>
      </c>
      <c r="Z65" s="398">
        <f>DB!H49*$X65</f>
        <v>1.4342753667773761E-3</v>
      </c>
      <c r="AA65" s="402">
        <f>DB!I49*$X65</f>
        <v>1.1032887436749047E-3</v>
      </c>
      <c r="AB65" s="402">
        <f>DB!J49*$X65</f>
        <v>1.2136176180423952E-3</v>
      </c>
      <c r="AC65" s="402">
        <f>DB!K49*$X65</f>
        <v>1.3239464924098855E-3</v>
      </c>
      <c r="AD65" s="407">
        <f>DB!L49*$X65</f>
        <v>11.994745976816613</v>
      </c>
      <c r="AE65" s="401">
        <f>DB!M49*$X65</f>
        <v>0.1505989135116246</v>
      </c>
      <c r="AF65" s="401">
        <f>DB!N49*$X65</f>
        <v>1.593258709215474E-2</v>
      </c>
      <c r="AG65" s="401">
        <f>DB!O49*$X65</f>
        <v>1.4960975808626048E-2</v>
      </c>
      <c r="AH65" s="401">
        <f>DB!P49*$X65</f>
        <v>1.4899153594540818E-2</v>
      </c>
      <c r="AI65" s="401">
        <f>DB!Q49*$X65</f>
        <v>3.152932918346812E-3</v>
      </c>
      <c r="AJ65" s="401">
        <f>DB!R49*$X65</f>
        <v>1.3291776028324794E-2</v>
      </c>
      <c r="AK65" s="402">
        <f>DB!S49*1000*$X65</f>
        <v>1.483733138045559E-3</v>
      </c>
      <c r="AL65" s="401">
        <f>DB!T49*$X65</f>
        <v>2.1637774929831057E-3</v>
      </c>
      <c r="AM65" s="400">
        <f>DB!U49*1000*$X65</f>
        <v>6.8004435493754775E-2</v>
      </c>
      <c r="AN65" s="400">
        <f>DB!V49*1000*$X65</f>
        <v>0.38947994873695951</v>
      </c>
      <c r="AO65" s="400">
        <f>DB!W49*1000*$X65</f>
        <v>0.25965329915797303</v>
      </c>
      <c r="AP65" s="401">
        <f>DB!X49*1000*$X65</f>
        <v>4.3893772000514406E-2</v>
      </c>
      <c r="AQ65" s="400">
        <f>DB!Y49*1000*$X65</f>
        <v>2.1637774929831058E-2</v>
      </c>
      <c r="AR65" s="400">
        <f>DB!Z49*1000*$X65</f>
        <v>4.5748438423071344E-2</v>
      </c>
      <c r="AS65" s="400">
        <f>DB!AA49*1000*$X65</f>
        <v>1.792844208471718E-2</v>
      </c>
      <c r="AT65" s="400">
        <f>DB!AB49*1000*$X65</f>
        <v>0.14219109239603303</v>
      </c>
      <c r="AU65" s="400">
        <f>DB!AC49*1000*$X65</f>
        <v>0.2658355205664959</v>
      </c>
      <c r="AV65" s="400">
        <f>DB!AD49*1000*$X65</f>
        <v>0.68004435493754767</v>
      </c>
      <c r="AW65" s="401">
        <f>DB!AE49*1000*$X65</f>
        <v>9.891554253637061E-2</v>
      </c>
      <c r="AX65" s="401">
        <f>DB!AF49*$X65</f>
        <v>5.1930659831594527E-4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42</v>
      </c>
      <c r="I66" s="224">
        <f>DB!AJ50</f>
        <v>639</v>
      </c>
      <c r="J66" s="224">
        <f>DB!AK50</f>
        <v>129</v>
      </c>
      <c r="K66" s="224">
        <f>DB!AL50</f>
        <v>303</v>
      </c>
      <c r="L66" s="224">
        <f>DB!AM50</f>
        <v>184</v>
      </c>
      <c r="M66" s="224">
        <f>DB!AN50</f>
        <v>130</v>
      </c>
      <c r="N66" s="224">
        <f>DB!AO50</f>
        <v>122</v>
      </c>
      <c r="O66" s="224">
        <f>DB!AP50</f>
        <v>101</v>
      </c>
      <c r="P66" s="224">
        <f>DB!AQ50</f>
        <v>71</v>
      </c>
      <c r="Q66" s="224">
        <f>DB!AR50</f>
        <v>3</v>
      </c>
      <c r="R66" s="224">
        <f t="shared" si="57"/>
        <v>1724</v>
      </c>
      <c r="S66" s="224">
        <f>DB!AS50</f>
        <v>2</v>
      </c>
      <c r="T66" s="225">
        <f>DB!C50</f>
        <v>1726</v>
      </c>
      <c r="U66" s="335">
        <f>DB!E50</f>
        <v>11036.8</v>
      </c>
      <c r="V66" s="352">
        <f>DB!F50*1000</f>
        <v>4.6288339200000399</v>
      </c>
      <c r="W66" s="177">
        <f t="shared" si="55"/>
        <v>6.3944380069524911</v>
      </c>
      <c r="X66" s="457">
        <v>0.76979293544457972</v>
      </c>
      <c r="Y66" s="400">
        <f t="shared" si="56"/>
        <v>3.5632436509622716</v>
      </c>
      <c r="Z66" s="398">
        <f>DB!H50*$X66</f>
        <v>9.2205781860284206E-2</v>
      </c>
      <c r="AA66" s="402">
        <f>DB!I50*$X66</f>
        <v>6.9949213825044362E-2</v>
      </c>
      <c r="AB66" s="402">
        <f>DB!J50*$X66</f>
        <v>7.6308233263682024E-2</v>
      </c>
      <c r="AC66" s="402">
        <f>DB!K50*$X66</f>
        <v>8.5846762421645864E-2</v>
      </c>
      <c r="AD66" s="407">
        <f>DB!L50*$X66</f>
        <v>345.67026657985008</v>
      </c>
      <c r="AE66" s="401">
        <f>DB!M50*$X66</f>
        <v>4.3400307668719709</v>
      </c>
      <c r="AF66" s="401">
        <f>DB!N50*$X66</f>
        <v>0.35711887212650195</v>
      </c>
      <c r="AG66" s="401">
        <f>DB!O50*$X66</f>
        <v>0.43115248176643345</v>
      </c>
      <c r="AH66" s="401">
        <f>DB!P50*$X66</f>
        <v>0.42937085994095464</v>
      </c>
      <c r="AI66" s="401">
        <f>DB!Q50*$X66</f>
        <v>9.086271309953714E-2</v>
      </c>
      <c r="AJ66" s="401">
        <f>DB!R50*$X66</f>
        <v>0.3830486924784432</v>
      </c>
      <c r="AK66" s="402">
        <f>DB!S50*1000*$X66</f>
        <v>4.27589238115475E-2</v>
      </c>
      <c r="AL66" s="401">
        <f>DB!T50*$X66</f>
        <v>6.2356763891838987E-2</v>
      </c>
      <c r="AM66" s="400">
        <f>DB!U50*1000*$X66</f>
        <v>1.9597840080292557</v>
      </c>
      <c r="AN66" s="400">
        <f>DB!V50*1000*$X66</f>
        <v>11.224217500531058</v>
      </c>
      <c r="AO66" s="400">
        <f>DB!W50*1000*$X66</f>
        <v>7.4828116670206892</v>
      </c>
      <c r="AP66" s="401">
        <f>DB!X50*1000*$X66</f>
        <v>1.2649514960916108</v>
      </c>
      <c r="AQ66" s="400">
        <f>DB!Y50*1000*$X66</f>
        <v>0.62356763891840294</v>
      </c>
      <c r="AR66" s="400">
        <f>DB!Z50*1000*$X66</f>
        <v>1.318400150856029</v>
      </c>
      <c r="AS66" s="400">
        <f>DB!AA50*1000*$X66</f>
        <v>0.51667032938951341</v>
      </c>
      <c r="AT66" s="400">
        <f>DB!AB50*1000*$X66</f>
        <v>4.097730198606631</v>
      </c>
      <c r="AU66" s="400">
        <f>DB!AC50*1000*$X66</f>
        <v>7.6609738495687338</v>
      </c>
      <c r="AV66" s="400">
        <f>DB!AD50*1000*$X66</f>
        <v>19.597840080292404</v>
      </c>
      <c r="AW66" s="401">
        <f>DB!AE50*1000*$X66</f>
        <v>2.8505949207697849</v>
      </c>
      <c r="AX66" s="401">
        <f>DB!AF50*$X66</f>
        <v>1.4965623334041412E-2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362</v>
      </c>
      <c r="I67" s="224">
        <f>DB!AJ51</f>
        <v>2530</v>
      </c>
      <c r="J67" s="224">
        <f>DB!AK51</f>
        <v>539</v>
      </c>
      <c r="K67" s="224">
        <f>DB!AL51</f>
        <v>1049</v>
      </c>
      <c r="L67" s="224">
        <f>DB!AM51</f>
        <v>540</v>
      </c>
      <c r="M67" s="224">
        <f>DB!AN51</f>
        <v>495</v>
      </c>
      <c r="N67" s="224">
        <f>DB!AO51</f>
        <v>454</v>
      </c>
      <c r="O67" s="224">
        <f>DB!AP51</f>
        <v>451</v>
      </c>
      <c r="P67" s="224">
        <f>DB!AQ51</f>
        <v>312</v>
      </c>
      <c r="Q67" s="224">
        <f>DB!AR51</f>
        <v>22</v>
      </c>
      <c r="R67" s="224">
        <f t="shared" si="57"/>
        <v>6754</v>
      </c>
      <c r="S67" s="224">
        <f>DB!AS51</f>
        <v>15</v>
      </c>
      <c r="T67" s="225">
        <f>DB!C51</f>
        <v>6769</v>
      </c>
      <c r="U67" s="335">
        <f>DB!E51</f>
        <v>32158.5600000011</v>
      </c>
      <c r="V67" s="352">
        <f>DB!F51*1000</f>
        <v>18.2325573477208</v>
      </c>
      <c r="W67" s="177">
        <f t="shared" si="55"/>
        <v>4.7508583247157778</v>
      </c>
      <c r="X67" s="457">
        <v>0.76979293544457972</v>
      </c>
      <c r="Y67" s="400">
        <f t="shared" si="56"/>
        <v>14.035293841363636</v>
      </c>
      <c r="Z67" s="398">
        <f>DB!H51*$X67</f>
        <v>0.13776180724291037</v>
      </c>
      <c r="AA67" s="402">
        <f>DB!I51*$X67</f>
        <v>0.11271420592602362</v>
      </c>
      <c r="AB67" s="402">
        <f>DB!J51*$X67</f>
        <v>0.12523800658447626</v>
      </c>
      <c r="AC67" s="402">
        <f>DB!K51*$X67</f>
        <v>0.13776180724291037</v>
      </c>
      <c r="AD67" s="407">
        <f>DB!L51*$X67</f>
        <v>1361.5638555507442</v>
      </c>
      <c r="AE67" s="401">
        <f>DB!M51*$X67</f>
        <v>17.094987898782033</v>
      </c>
      <c r="AF67" s="401">
        <f>DB!N51*$X67</f>
        <v>2.0095126790438642</v>
      </c>
      <c r="AG67" s="401">
        <f>DB!O51*$X67</f>
        <v>1.698270554805033</v>
      </c>
      <c r="AH67" s="401">
        <f>DB!P51*$X67</f>
        <v>1.6912529078841747</v>
      </c>
      <c r="AI67" s="401">
        <f>DB!Q51*$X67</f>
        <v>0.35789999295477393</v>
      </c>
      <c r="AJ67" s="401">
        <f>DB!R51*$X67</f>
        <v>1.5087940879465862</v>
      </c>
      <c r="AK67" s="402">
        <f>DB!S51*1000*$X67</f>
        <v>0.16842352609636549</v>
      </c>
      <c r="AL67" s="401">
        <f>DB!T51*$X67</f>
        <v>0.24561764222385205</v>
      </c>
      <c r="AM67" s="400">
        <f>DB!U51*1000*$X67</f>
        <v>7.7194116127504309</v>
      </c>
      <c r="AN67" s="400">
        <f>DB!V51*1000*$X67</f>
        <v>44.211175600295974</v>
      </c>
      <c r="AO67" s="400">
        <f>DB!W51*1000*$X67</f>
        <v>29.474117066863339</v>
      </c>
      <c r="AP67" s="401">
        <f>DB!X51*1000*$X67</f>
        <v>4.982529313684303</v>
      </c>
      <c r="AQ67" s="400">
        <f>DB!Y51*1000*$X67</f>
        <v>2.4561764222386899</v>
      </c>
      <c r="AR67" s="400">
        <f>DB!Z51*1000*$X67</f>
        <v>5.1930587213046939</v>
      </c>
      <c r="AS67" s="400">
        <f>DB!AA51*1000*$X67</f>
        <v>2.0351176069976606</v>
      </c>
      <c r="AT67" s="400">
        <f>DB!AB51*1000*$X67</f>
        <v>16.140587917568396</v>
      </c>
      <c r="AU67" s="400">
        <f>DB!AC51*1000*$X67</f>
        <v>30.175881758933031</v>
      </c>
      <c r="AV67" s="400">
        <f>DB!AD51*1000*$X67</f>
        <v>77.194116127498916</v>
      </c>
      <c r="AW67" s="401">
        <f>DB!AE51*1000*$X67</f>
        <v>11.228235073091032</v>
      </c>
      <c r="AX67" s="401">
        <f>DB!AF51*$X67</f>
        <v>5.8948234133726768E-2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47</v>
      </c>
      <c r="I68" s="227">
        <f>DB!AJ52</f>
        <v>321</v>
      </c>
      <c r="J68" s="227">
        <f>DB!AK52</f>
        <v>110</v>
      </c>
      <c r="K68" s="227">
        <f>DB!AL52</f>
        <v>141</v>
      </c>
      <c r="L68" s="227">
        <f>DB!AM52</f>
        <v>26</v>
      </c>
      <c r="M68" s="227">
        <f>DB!AN52</f>
        <v>12</v>
      </c>
      <c r="N68" s="227">
        <f>DB!AO52</f>
        <v>10</v>
      </c>
      <c r="O68" s="227">
        <f>DB!AP52</f>
        <v>8</v>
      </c>
      <c r="P68" s="227">
        <f>DB!AQ52</f>
        <v>4</v>
      </c>
      <c r="Q68" s="227">
        <f>DB!AR52</f>
        <v>1</v>
      </c>
      <c r="R68" s="227">
        <f t="shared" si="57"/>
        <v>680</v>
      </c>
      <c r="S68" s="227">
        <f>DB!AS52</f>
        <v>0</v>
      </c>
      <c r="T68" s="228">
        <f>DB!C52</f>
        <v>680</v>
      </c>
      <c r="U68" s="336">
        <f>DB!E52</f>
        <v>6495.53</v>
      </c>
      <c r="V68" s="353">
        <f>DB!F52*1000</f>
        <v>8.1843678000000288</v>
      </c>
      <c r="W68" s="204">
        <f t="shared" si="55"/>
        <v>9.552249999999999</v>
      </c>
      <c r="X68" s="458">
        <v>0.76979293544457972</v>
      </c>
      <c r="Y68" s="411">
        <f t="shared" si="56"/>
        <v>6.3002685135201189</v>
      </c>
      <c r="Z68" s="399">
        <f>DB!H52*$X68</f>
        <v>7.3083114756833045E-2</v>
      </c>
      <c r="AA68" s="408">
        <f>DB!I52*$X68</f>
        <v>5.6217780582179216E-2</v>
      </c>
      <c r="AB68" s="408">
        <f>DB!J52*$X68</f>
        <v>6.1839558640397162E-2</v>
      </c>
      <c r="AC68" s="408">
        <f>DB!K52*$X68</f>
        <v>6.7461336698615329E-2</v>
      </c>
      <c r="AD68" s="409">
        <f>DB!L52*$X68</f>
        <v>611.18904849658543</v>
      </c>
      <c r="AE68" s="410">
        <f>DB!M52*$X68</f>
        <v>7.6737270494674634</v>
      </c>
      <c r="AF68" s="410">
        <f>DB!N52*$X68</f>
        <v>0.81184068122528308</v>
      </c>
      <c r="AG68" s="410">
        <f>DB!O52*$X68</f>
        <v>0.76233249013592941</v>
      </c>
      <c r="AH68" s="410">
        <f>DB!P52*$X68</f>
        <v>0.75918235587917327</v>
      </c>
      <c r="AI68" s="410">
        <f>DB!Q52*$X68</f>
        <v>0.16065684709476247</v>
      </c>
      <c r="AJ68" s="410">
        <f>DB!R52*$X68</f>
        <v>0.67727886520340896</v>
      </c>
      <c r="AK68" s="408">
        <f>DB!S52*1000*$X68</f>
        <v>7.5603222162241621E-2</v>
      </c>
      <c r="AL68" s="410">
        <f>DB!T52*$X68</f>
        <v>0.1102546989866017</v>
      </c>
      <c r="AM68" s="411">
        <f>DB!U52*1000*$X68</f>
        <v>3.465147682436069</v>
      </c>
      <c r="AN68" s="411">
        <f>DB!V52*1000*$X68</f>
        <v>19.845845817588305</v>
      </c>
      <c r="AO68" s="411">
        <f>DB!W52*1000*$X68</f>
        <v>13.230563878392203</v>
      </c>
      <c r="AP68" s="410">
        <f>DB!X52*1000*$X68</f>
        <v>2.2365953222996264</v>
      </c>
      <c r="AQ68" s="411">
        <f>DB!Y52*1000*$X68</f>
        <v>1.102546989866017</v>
      </c>
      <c r="AR68" s="411">
        <f>DB!Z52*1000*$X68</f>
        <v>2.331099350002436</v>
      </c>
      <c r="AS68" s="411">
        <f>DB!AA52*1000*$X68</f>
        <v>0.91353893446041401</v>
      </c>
      <c r="AT68" s="411">
        <f>DB!AB52*1000*$X68</f>
        <v>7.2453087905481102</v>
      </c>
      <c r="AU68" s="411">
        <f>DB!AC52*1000*$X68</f>
        <v>13.545577304068285</v>
      </c>
      <c r="AV68" s="411">
        <f>DB!AD52*1000*$X68</f>
        <v>34.651476824360373</v>
      </c>
      <c r="AW68" s="410">
        <f>DB!AE52*1000*$X68</f>
        <v>5.0402148108160931</v>
      </c>
      <c r="AX68" s="410">
        <f>DB!AF52*$X68</f>
        <v>2.6461127756784407E-2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2981</v>
      </c>
      <c r="I69" s="230">
        <f t="shared" si="58"/>
        <v>11228</v>
      </c>
      <c r="J69" s="230">
        <f t="shared" si="58"/>
        <v>2566</v>
      </c>
      <c r="K69" s="230">
        <f t="shared" si="58"/>
        <v>5786</v>
      </c>
      <c r="L69" s="230">
        <f t="shared" si="58"/>
        <v>1897</v>
      </c>
      <c r="M69" s="230">
        <f t="shared" si="58"/>
        <v>1505</v>
      </c>
      <c r="N69" s="230">
        <f t="shared" si="58"/>
        <v>1368</v>
      </c>
      <c r="O69" s="230">
        <f t="shared" si="58"/>
        <v>1776</v>
      </c>
      <c r="P69" s="230">
        <f t="shared" si="58"/>
        <v>1611</v>
      </c>
      <c r="Q69" s="230">
        <f t="shared" si="58"/>
        <v>172</v>
      </c>
      <c r="R69" s="230">
        <f t="shared" si="58"/>
        <v>30890</v>
      </c>
      <c r="S69" s="230">
        <f t="shared" si="58"/>
        <v>50</v>
      </c>
      <c r="T69" s="231">
        <f>SUM(T62:T68)</f>
        <v>30940</v>
      </c>
      <c r="U69" s="337">
        <f>SUM(U62:U68)</f>
        <v>177678.18999999989</v>
      </c>
      <c r="V69" s="354">
        <f t="shared" ref="V69:AX69" si="59">SUM(V62:V68)</f>
        <v>383.29153943847149</v>
      </c>
      <c r="W69" s="239"/>
      <c r="X69" s="395"/>
      <c r="Y69" s="445">
        <f t="shared" ref="Y69" si="60">SUM(Y62:Y68)</f>
        <v>295.05511927541289</v>
      </c>
      <c r="Z69" s="447">
        <f t="shared" si="59"/>
        <v>24.259052475462248</v>
      </c>
      <c r="AA69" s="448">
        <f t="shared" si="59"/>
        <v>18.951178681246102</v>
      </c>
      <c r="AB69" s="448">
        <f t="shared" si="59"/>
        <v>20.446725787941407</v>
      </c>
      <c r="AC69" s="448">
        <f t="shared" si="59"/>
        <v>22.998355413612934</v>
      </c>
      <c r="AD69" s="444">
        <f t="shared" si="59"/>
        <v>28623.29712090423</v>
      </c>
      <c r="AE69" s="449">
        <f t="shared" si="59"/>
        <v>359.37713527743529</v>
      </c>
      <c r="AF69" s="449">
        <f t="shared" si="59"/>
        <v>20.163335015771871</v>
      </c>
      <c r="AG69" s="449">
        <f t="shared" si="59"/>
        <v>35.701669432322923</v>
      </c>
      <c r="AH69" s="449">
        <f t="shared" si="59"/>
        <v>35.554141872687694</v>
      </c>
      <c r="AI69" s="449">
        <f t="shared" si="59"/>
        <v>7.5239055415228542</v>
      </c>
      <c r="AJ69" s="449">
        <f t="shared" si="59"/>
        <v>31.71842532210384</v>
      </c>
      <c r="AK69" s="448">
        <f t="shared" ref="AK69" si="61">SUM(AK62:AK68)</f>
        <v>3.5406614313049913</v>
      </c>
      <c r="AL69" s="449">
        <f t="shared" si="59"/>
        <v>5.1634645873190586</v>
      </c>
      <c r="AM69" s="445">
        <f t="shared" si="59"/>
        <v>162.28031560146084</v>
      </c>
      <c r="AN69" s="445">
        <f t="shared" si="59"/>
        <v>929.42362571755211</v>
      </c>
      <c r="AO69" s="445">
        <f t="shared" ref="AO69" si="62">SUM(AO62:AO68)</f>
        <v>619.61575047841109</v>
      </c>
      <c r="AP69" s="449">
        <f t="shared" si="59"/>
        <v>104.74456734276927</v>
      </c>
      <c r="AQ69" s="445">
        <f t="shared" ref="AQ69:AR69" si="63">SUM(AQ62:AQ68)</f>
        <v>51.634645873199759</v>
      </c>
      <c r="AR69" s="445">
        <f t="shared" si="63"/>
        <v>109.17039413189633</v>
      </c>
      <c r="AS69" s="445">
        <f t="shared" si="59"/>
        <v>42.782992294935177</v>
      </c>
      <c r="AT69" s="445">
        <f t="shared" si="59"/>
        <v>339.31338716670899</v>
      </c>
      <c r="AU69" s="445">
        <f t="shared" si="59"/>
        <v>634.36850644207811</v>
      </c>
      <c r="AV69" s="445">
        <f t="shared" si="59"/>
        <v>1622.8031560147376</v>
      </c>
      <c r="AW69" s="449">
        <f t="shared" ref="AW69" si="64">SUM(AW62:AW68)</f>
        <v>236.04409542032528</v>
      </c>
      <c r="AX69" s="449">
        <f t="shared" si="59"/>
        <v>1.2392315009568247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3071</v>
      </c>
      <c r="I71" s="230">
        <f t="shared" si="65"/>
        <v>11930</v>
      </c>
      <c r="J71" s="230">
        <f t="shared" si="65"/>
        <v>3156</v>
      </c>
      <c r="K71" s="230">
        <f t="shared" si="65"/>
        <v>6855</v>
      </c>
      <c r="L71" s="230">
        <f t="shared" si="65"/>
        <v>2129</v>
      </c>
      <c r="M71" s="230">
        <f t="shared" si="65"/>
        <v>1675</v>
      </c>
      <c r="N71" s="230">
        <f t="shared" si="65"/>
        <v>1524</v>
      </c>
      <c r="O71" s="230">
        <f t="shared" si="65"/>
        <v>2081</v>
      </c>
      <c r="P71" s="230">
        <f t="shared" si="65"/>
        <v>2115</v>
      </c>
      <c r="Q71" s="230">
        <f t="shared" si="65"/>
        <v>233</v>
      </c>
      <c r="R71" s="230">
        <f t="shared" si="65"/>
        <v>34769</v>
      </c>
      <c r="S71" s="230">
        <f>SUM(S60,S69)</f>
        <v>54</v>
      </c>
      <c r="T71" s="231">
        <f>SUM(T60,T69)</f>
        <v>34823</v>
      </c>
      <c r="U71" s="337">
        <f>SUM(U60,U69)</f>
        <v>261559.96999999968</v>
      </c>
      <c r="V71" s="354">
        <f t="shared" ref="V71:AX71" si="66">SUM(V60,V69)</f>
        <v>706.7729551981339</v>
      </c>
      <c r="W71" s="239"/>
      <c r="X71" s="395"/>
      <c r="Y71" s="445">
        <f t="shared" ref="Y71" si="67">SUM(Y60,Y69)</f>
        <v>544.06882787481197</v>
      </c>
      <c r="Z71" s="447">
        <f t="shared" si="66"/>
        <v>33.143489805437227</v>
      </c>
      <c r="AA71" s="448">
        <f t="shared" si="66"/>
        <v>26.058041229834586</v>
      </c>
      <c r="AB71" s="448">
        <f t="shared" si="66"/>
        <v>27.997982031876472</v>
      </c>
      <c r="AC71" s="448">
        <f t="shared" si="66"/>
        <v>31.438399048241337</v>
      </c>
      <c r="AD71" s="444">
        <f t="shared" si="66"/>
        <v>52780.116992131552</v>
      </c>
      <c r="AE71" s="449">
        <f t="shared" si="66"/>
        <v>662.6758323514938</v>
      </c>
      <c r="AF71" s="449">
        <f t="shared" si="66"/>
        <v>42.57680971752206</v>
      </c>
      <c r="AG71" s="449">
        <f t="shared" si="66"/>
        <v>65.832328172849031</v>
      </c>
      <c r="AH71" s="449">
        <f t="shared" si="66"/>
        <v>65.560293758914867</v>
      </c>
      <c r="AI71" s="449">
        <f t="shared" si="66"/>
        <v>13.873755110807359</v>
      </c>
      <c r="AJ71" s="449">
        <f t="shared" si="66"/>
        <v>58.487398996538538</v>
      </c>
      <c r="AK71" s="448">
        <f t="shared" ref="AK71" si="68">SUM(AK60,AK69)</f>
        <v>6.5288259344976787</v>
      </c>
      <c r="AL71" s="449">
        <f t="shared" si="66"/>
        <v>9.5212044878084399</v>
      </c>
      <c r="AM71" s="445">
        <f t="shared" si="66"/>
        <v>299.23785533112653</v>
      </c>
      <c r="AN71" s="445">
        <f t="shared" si="66"/>
        <v>1713.8168078056442</v>
      </c>
      <c r="AO71" s="445">
        <f t="shared" ref="AO71" si="69">SUM(AO60,AO69)</f>
        <v>1142.5445385371338</v>
      </c>
      <c r="AP71" s="449">
        <f t="shared" si="66"/>
        <v>193.14443389555427</v>
      </c>
      <c r="AQ71" s="445">
        <f t="shared" ref="AQ71:AR71" si="70">SUM(AQ60,AQ69)</f>
        <v>95.212044878093252</v>
      </c>
      <c r="AR71" s="445">
        <f t="shared" si="70"/>
        <v>201.30546631367162</v>
      </c>
      <c r="AS71" s="445">
        <f t="shared" si="66"/>
        <v>78.889980041847181</v>
      </c>
      <c r="AT71" s="445">
        <f t="shared" si="66"/>
        <v>625.67915205601253</v>
      </c>
      <c r="AU71" s="445">
        <f t="shared" si="66"/>
        <v>1169.747979930773</v>
      </c>
      <c r="AV71" s="445">
        <f t="shared" si="66"/>
        <v>2992.3785533113914</v>
      </c>
      <c r="AW71" s="449">
        <f t="shared" ref="AW71" si="71">SUM(AW60,AW69)</f>
        <v>435.25506229984018</v>
      </c>
      <c r="AX71" s="449">
        <f t="shared" si="66"/>
        <v>2.2850890770742698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3085</v>
      </c>
      <c r="I74" s="224">
        <f t="shared" si="72"/>
        <v>11997</v>
      </c>
      <c r="J74" s="224">
        <f t="shared" si="72"/>
        <v>3171</v>
      </c>
      <c r="K74" s="224">
        <f t="shared" si="72"/>
        <v>6867</v>
      </c>
      <c r="L74" s="224">
        <f t="shared" si="72"/>
        <v>2133</v>
      </c>
      <c r="M74" s="224">
        <f t="shared" si="72"/>
        <v>1680</v>
      </c>
      <c r="N74" s="224">
        <f t="shared" si="72"/>
        <v>1529</v>
      </c>
      <c r="O74" s="224">
        <f t="shared" si="72"/>
        <v>2086</v>
      </c>
      <c r="P74" s="224">
        <f t="shared" si="72"/>
        <v>2122</v>
      </c>
      <c r="Q74" s="224">
        <f t="shared" si="72"/>
        <v>233</v>
      </c>
      <c r="R74" s="224">
        <f t="shared" si="72"/>
        <v>34903</v>
      </c>
      <c r="S74" s="224">
        <f>SUM(S52,S71)</f>
        <v>56</v>
      </c>
      <c r="T74" s="225">
        <f>SUM(T52,T71)</f>
        <v>35032</v>
      </c>
      <c r="U74" s="335">
        <f>SUM(U52,U71)</f>
        <v>264709.4299999997</v>
      </c>
      <c r="V74" s="352">
        <f t="shared" ref="V74:AX74" si="73">SUM(V52,V71)</f>
        <v>717.84993402665498</v>
      </c>
      <c r="W74" s="173"/>
      <c r="X74" s="385"/>
      <c r="Y74" s="400">
        <f t="shared" ref="Y74" si="74">SUM(Y52,Y71)</f>
        <v>549.86078096754761</v>
      </c>
      <c r="Z74" s="398">
        <f t="shared" si="73"/>
        <v>33.245267484831984</v>
      </c>
      <c r="AA74" s="402">
        <f t="shared" si="73"/>
        <v>26.137127735904492</v>
      </c>
      <c r="AB74" s="402">
        <f t="shared" si="73"/>
        <v>28.088347604495389</v>
      </c>
      <c r="AC74" s="402">
        <f t="shared" si="73"/>
        <v>31.540176727636091</v>
      </c>
      <c r="AD74" s="407">
        <f>SUM(AD52,AD71)</f>
        <v>53335.77275095386</v>
      </c>
      <c r="AE74" s="401">
        <f t="shared" si="73"/>
        <v>671.25950683492795</v>
      </c>
      <c r="AF74" s="401">
        <f t="shared" si="73"/>
        <v>43.064701702864774</v>
      </c>
      <c r="AG74" s="401">
        <f t="shared" si="73"/>
        <v>67.840556272457547</v>
      </c>
      <c r="AH74" s="401">
        <f t="shared" si="73"/>
        <v>65.954409839816009</v>
      </c>
      <c r="AI74" s="401">
        <f t="shared" si="73"/>
        <v>14.194418695668814</v>
      </c>
      <c r="AJ74" s="401">
        <f t="shared" si="73"/>
        <v>58.642465377066777</v>
      </c>
      <c r="AK74" s="402">
        <f t="shared" ref="AK74" si="75">SUM(AK52,AK71)</f>
        <v>6.5799004299518016</v>
      </c>
      <c r="AL74" s="401">
        <f t="shared" si="73"/>
        <v>9.6862751509514045</v>
      </c>
      <c r="AM74" s="400">
        <f t="shared" si="73"/>
        <v>299.23785533112653</v>
      </c>
      <c r="AN74" s="400">
        <f t="shared" si="73"/>
        <v>1744.8827380303171</v>
      </c>
      <c r="AO74" s="400">
        <f t="shared" ref="AO74" si="76">SUM(AO52,AO71)</f>
        <v>1167.449936835897</v>
      </c>
      <c r="AP74" s="401">
        <f t="shared" si="73"/>
        <v>202.41155884393129</v>
      </c>
      <c r="AQ74" s="400">
        <f t="shared" ref="AQ74:AR74" si="77">SUM(AQ52,AQ71)</f>
        <v>106.7959510635645</v>
      </c>
      <c r="AR74" s="400">
        <f t="shared" si="77"/>
        <v>201.30546631367162</v>
      </c>
      <c r="AS74" s="400">
        <f t="shared" si="73"/>
        <v>78.889980041847181</v>
      </c>
      <c r="AT74" s="400">
        <f t="shared" si="73"/>
        <v>636.10466762293663</v>
      </c>
      <c r="AU74" s="400">
        <f t="shared" si="73"/>
        <v>1169.747979930773</v>
      </c>
      <c r="AV74" s="400">
        <f t="shared" si="73"/>
        <v>2992.3785533113914</v>
      </c>
      <c r="AW74" s="401">
        <f t="shared" ref="AW74" si="78">SUM(AW52,AW71)</f>
        <v>435.25506229984018</v>
      </c>
      <c r="AX74" s="401">
        <f t="shared" si="73"/>
        <v>2.2850890770742698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3113</v>
      </c>
      <c r="I77" s="230">
        <f t="shared" si="79"/>
        <v>12138</v>
      </c>
      <c r="J77" s="230">
        <f t="shared" si="79"/>
        <v>3199</v>
      </c>
      <c r="K77" s="230">
        <f t="shared" si="79"/>
        <v>6928</v>
      </c>
      <c r="L77" s="230">
        <f t="shared" si="79"/>
        <v>2253</v>
      </c>
      <c r="M77" s="230">
        <f t="shared" si="79"/>
        <v>2087</v>
      </c>
      <c r="N77" s="230">
        <f t="shared" si="79"/>
        <v>2286</v>
      </c>
      <c r="O77" s="230">
        <f t="shared" si="79"/>
        <v>3708</v>
      </c>
      <c r="P77" s="230">
        <f t="shared" si="79"/>
        <v>3933</v>
      </c>
      <c r="Q77" s="230">
        <f t="shared" si="79"/>
        <v>422</v>
      </c>
      <c r="R77" s="230">
        <f t="shared" si="79"/>
        <v>40067</v>
      </c>
      <c r="S77" s="230">
        <f>SUM(S38,S74)</f>
        <v>63</v>
      </c>
      <c r="T77" s="231">
        <f>SUM(T38,T74)</f>
        <v>67242</v>
      </c>
      <c r="U77" s="337">
        <f>SUM(U38,U74)</f>
        <v>568957.56000000029</v>
      </c>
      <c r="V77" s="354">
        <f t="shared" ref="V77:AX77" si="80">SUM(V38,V74)</f>
        <v>1654.5559028685038</v>
      </c>
      <c r="W77" s="239"/>
      <c r="X77" s="382"/>
      <c r="Y77" s="445">
        <f t="shared" ref="Y77" si="81">SUM(Y38,Y74)</f>
        <v>1562.3184974071296</v>
      </c>
      <c r="Z77" s="447">
        <f t="shared" si="80"/>
        <v>99.877681184733049</v>
      </c>
      <c r="AA77" s="448">
        <f t="shared" si="80"/>
        <v>82.564227613745402</v>
      </c>
      <c r="AB77" s="448">
        <f t="shared" si="80"/>
        <v>88.071176485848454</v>
      </c>
      <c r="AC77" s="448">
        <f t="shared" si="80"/>
        <v>95.955782402317169</v>
      </c>
      <c r="AD77" s="444">
        <f>SUM(AD38,AD74)</f>
        <v>156684.77536090143</v>
      </c>
      <c r="AE77" s="449">
        <f t="shared" si="80"/>
        <v>2246.8728835723418</v>
      </c>
      <c r="AF77" s="449">
        <f t="shared" si="80"/>
        <v>119.91196696450487</v>
      </c>
      <c r="AG77" s="449">
        <f t="shared" si="80"/>
        <v>75.455929217655466</v>
      </c>
      <c r="AH77" s="449">
        <f t="shared" si="80"/>
        <v>220.4069172276956</v>
      </c>
      <c r="AI77" s="449">
        <f t="shared" si="80"/>
        <v>83.81212361376619</v>
      </c>
      <c r="AJ77" s="449">
        <f t="shared" si="80"/>
        <v>135.1310706040845</v>
      </c>
      <c r="AK77" s="448">
        <f t="shared" ref="AK77" si="82">SUM(AK38,AK74)</f>
        <v>76.812781197833402</v>
      </c>
      <c r="AL77" s="449">
        <f t="shared" si="80"/>
        <v>341.48283911969054</v>
      </c>
      <c r="AM77" s="445">
        <f t="shared" si="80"/>
        <v>6549.9811388250637</v>
      </c>
      <c r="AN77" s="445">
        <f t="shared" si="80"/>
        <v>3004.9444931838998</v>
      </c>
      <c r="AO77" s="445">
        <f t="shared" ref="AO77" si="83">SUM(AO38,AO74)</f>
        <v>1978.8297612175807</v>
      </c>
      <c r="AP77" s="449">
        <f t="shared" si="80"/>
        <v>453.942427349703</v>
      </c>
      <c r="AQ77" s="445">
        <f t="shared" ref="AQ77:AR77" si="84">SUM(AQ38,AQ74)</f>
        <v>2654.9321461565178</v>
      </c>
      <c r="AR77" s="445">
        <f t="shared" si="84"/>
        <v>10646.247612292387</v>
      </c>
      <c r="AS77" s="445">
        <f t="shared" si="80"/>
        <v>14027.028871358449</v>
      </c>
      <c r="AT77" s="445">
        <f t="shared" si="80"/>
        <v>1201.1183323262455</v>
      </c>
      <c r="AU77" s="445">
        <f t="shared" si="80"/>
        <v>2300.1407013025846</v>
      </c>
      <c r="AV77" s="445">
        <f t="shared" si="80"/>
        <v>21150.418879216311</v>
      </c>
      <c r="AW77" s="449">
        <f t="shared" ref="AW77" si="85">SUM(AW38,AW74)</f>
        <v>597.45449974600331</v>
      </c>
      <c r="AX77" s="449">
        <f t="shared" si="80"/>
        <v>387.84208500235241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0</v>
      </c>
      <c r="K81" s="224">
        <f>DB!AL53</f>
        <v>0</v>
      </c>
      <c r="L81" s="224">
        <f>DB!AM53</f>
        <v>65</v>
      </c>
      <c r="M81" s="224">
        <f>DB!AN53</f>
        <v>67</v>
      </c>
      <c r="N81" s="224">
        <f>DB!AO53</f>
        <v>13</v>
      </c>
      <c r="O81" s="224">
        <f>DB!AP53</f>
        <v>10</v>
      </c>
      <c r="P81" s="224">
        <f>DB!AQ53</f>
        <v>44</v>
      </c>
      <c r="Q81" s="224">
        <f>DB!AR53</f>
        <v>9</v>
      </c>
      <c r="R81" s="224">
        <f>SUM(H81:Q81)</f>
        <v>208</v>
      </c>
      <c r="S81" s="224">
        <f>DB!AS53</f>
        <v>1</v>
      </c>
      <c r="T81" s="225">
        <f>DB!C53</f>
        <v>209</v>
      </c>
      <c r="U81" s="335">
        <f>DB!E53</f>
        <v>2993.8</v>
      </c>
      <c r="V81" s="352">
        <f>DB!F53*1000</f>
        <v>11.102906468373201</v>
      </c>
      <c r="W81" s="177">
        <f t="shared" ref="W81:W91" si="86">IF(T81=0,0,U81/T81)</f>
        <v>14.324401913875599</v>
      </c>
      <c r="X81" s="450">
        <v>0.95763296901826367</v>
      </c>
      <c r="Y81" s="400">
        <f t="shared" ref="Y81:Y91" si="87">V81*X81</f>
        <v>10.632509286040312</v>
      </c>
      <c r="Z81" s="398">
        <f>DB!H53*$X81</f>
        <v>7.0980178337616065E-3</v>
      </c>
      <c r="AA81" s="402">
        <f>DB!I53*$X81</f>
        <v>5.8454264513330845E-3</v>
      </c>
      <c r="AB81" s="402">
        <f>DB!J53*$X81</f>
        <v>7.0980178337616065E-3</v>
      </c>
      <c r="AC81" s="402">
        <f>DB!K53*$X81</f>
        <v>7.0980178337616065E-3</v>
      </c>
      <c r="AD81" s="407">
        <f>DB!L53*$X81</f>
        <v>779.55431583390043</v>
      </c>
      <c r="AE81" s="401">
        <f>DB!M53*$X81</f>
        <v>6.3795055716241958E-2</v>
      </c>
      <c r="AF81" s="401">
        <f>DB!N53*$X81</f>
        <v>0.41094648390545696</v>
      </c>
      <c r="AG81" s="401">
        <f>DB!O53*$X81</f>
        <v>0.63795055716241877</v>
      </c>
      <c r="AH81" s="401">
        <f>DB!P53*$X81</f>
        <v>9.143957985994676E-3</v>
      </c>
      <c r="AI81" s="401">
        <f>DB!Q53*$X81</f>
        <v>2.1265018572080529E-4</v>
      </c>
      <c r="AJ81" s="401">
        <f>DB!R53*$X81</f>
        <v>9.143957985994676E-3</v>
      </c>
      <c r="AK81" s="402">
        <f>DB!S53*1000*$X81</f>
        <v>1.1695760214644323E-2</v>
      </c>
      <c r="AL81" s="401">
        <f>DB!T53*$X81</f>
        <v>8.5060074288322203E-4</v>
      </c>
      <c r="AM81" s="400">
        <f>DB!U53*1000*$X81</f>
        <v>7.9743819645302444E-2</v>
      </c>
      <c r="AN81" s="400">
        <f>DB!V53*1000*$X81</f>
        <v>2.9026750350889921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1</v>
      </c>
      <c r="I82" s="224">
        <f>DB!AJ54</f>
        <v>10</v>
      </c>
      <c r="J82" s="224">
        <f>DB!AK54</f>
        <v>7</v>
      </c>
      <c r="K82" s="224">
        <f>DB!AL54</f>
        <v>28</v>
      </c>
      <c r="L82" s="224">
        <f>DB!AM54</f>
        <v>7462</v>
      </c>
      <c r="M82" s="224">
        <f>DB!AN54</f>
        <v>5727</v>
      </c>
      <c r="N82" s="224">
        <f>DB!AO54</f>
        <v>1128</v>
      </c>
      <c r="O82" s="224">
        <f>DB!AP54</f>
        <v>483</v>
      </c>
      <c r="P82" s="224">
        <f>DB!AQ54</f>
        <v>495</v>
      </c>
      <c r="Q82" s="224">
        <f>DB!AR54</f>
        <v>87</v>
      </c>
      <c r="R82" s="224">
        <f t="shared" ref="R82:R91" si="88">SUM(H82:Q82)</f>
        <v>15428</v>
      </c>
      <c r="S82" s="224">
        <f>DB!AS54</f>
        <v>29</v>
      </c>
      <c r="T82" s="225">
        <f>DB!C54</f>
        <v>15457</v>
      </c>
      <c r="U82" s="335">
        <f>DB!E54</f>
        <v>352114.72</v>
      </c>
      <c r="V82" s="352">
        <f>DB!F54*1000</f>
        <v>1341.4470600417701</v>
      </c>
      <c r="W82" s="177">
        <f t="shared" si="86"/>
        <v>22.780275603286537</v>
      </c>
      <c r="X82" s="450">
        <v>0.95763296901826367</v>
      </c>
      <c r="Y82" s="400">
        <f t="shared" si="87"/>
        <v>1284.6139308886213</v>
      </c>
      <c r="Z82" s="398">
        <f>DB!H54*$X82</f>
        <v>0.3531206063100471</v>
      </c>
      <c r="AA82" s="402">
        <f>DB!I54*$X82</f>
        <v>0.30267480540862124</v>
      </c>
      <c r="AB82" s="402">
        <f>DB!J54*$X82</f>
        <v>0.3531206063100471</v>
      </c>
      <c r="AC82" s="402">
        <f>DB!K54*$X82</f>
        <v>0.3531206063100471</v>
      </c>
      <c r="AD82" s="407">
        <f>DB!L54*$X82</f>
        <v>94185.32418490955</v>
      </c>
      <c r="AE82" s="401">
        <f>DB!M54*$X82</f>
        <v>7.7076835853320436</v>
      </c>
      <c r="AF82" s="401">
        <f>DB!N54*$X82</f>
        <v>48.231747616595065</v>
      </c>
      <c r="AG82" s="401">
        <f>DB!O54*$X82</f>
        <v>77.076835853318713</v>
      </c>
      <c r="AH82" s="401">
        <f>DB!P54*$X82</f>
        <v>1.1047679805642121</v>
      </c>
      <c r="AI82" s="401">
        <f>DB!Q54*$X82</f>
        <v>2.5692278617774914E-2</v>
      </c>
      <c r="AJ82" s="401">
        <f>DB!R54*$X82</f>
        <v>1.1047679805642121</v>
      </c>
      <c r="AK82" s="402">
        <f>DB!S54*1000*$X82</f>
        <v>1.4130753239772564</v>
      </c>
      <c r="AL82" s="401">
        <f>DB!T54*$X82</f>
        <v>0.10276911447109965</v>
      </c>
      <c r="AM82" s="400">
        <f>DB!U54*1000*$X82</f>
        <v>9.6346044816646845</v>
      </c>
      <c r="AN82" s="400">
        <f>DB!V54*1000*$X82</f>
        <v>350.69960313262982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2</v>
      </c>
      <c r="J83" s="224">
        <f>DB!AK55</f>
        <v>3</v>
      </c>
      <c r="K83" s="224">
        <f>DB!AL55</f>
        <v>1</v>
      </c>
      <c r="L83" s="224">
        <f>DB!AM55</f>
        <v>564</v>
      </c>
      <c r="M83" s="224">
        <f>DB!AN55</f>
        <v>202</v>
      </c>
      <c r="N83" s="224">
        <f>DB!AO55</f>
        <v>63</v>
      </c>
      <c r="O83" s="224">
        <f>DB!AP55</f>
        <v>31</v>
      </c>
      <c r="P83" s="224">
        <f>DB!AQ55</f>
        <v>33</v>
      </c>
      <c r="Q83" s="224">
        <f>DB!AR55</f>
        <v>6</v>
      </c>
      <c r="R83" s="224">
        <f t="shared" si="88"/>
        <v>905</v>
      </c>
      <c r="S83" s="224">
        <f>DB!AS55</f>
        <v>1</v>
      </c>
      <c r="T83" s="225">
        <f>DB!C55</f>
        <v>906</v>
      </c>
      <c r="U83" s="335">
        <f>DB!E55</f>
        <v>259260.5</v>
      </c>
      <c r="V83" s="352">
        <f>DB!F55*1000</f>
        <v>1078.65707307402</v>
      </c>
      <c r="W83" s="177">
        <f t="shared" si="86"/>
        <v>286.15949227373068</v>
      </c>
      <c r="X83" s="450">
        <v>0.95763296901826367</v>
      </c>
      <c r="Y83" s="400">
        <f t="shared" si="87"/>
        <v>1032.9575754404239</v>
      </c>
      <c r="Z83" s="398">
        <f>DB!H55*$X83</f>
        <v>0.40563449404795104</v>
      </c>
      <c r="AA83" s="402">
        <f>DB!I55*$X83</f>
        <v>0.3245075952383612</v>
      </c>
      <c r="AB83" s="402">
        <f>DB!J55*$X83</f>
        <v>0.40563449404795104</v>
      </c>
      <c r="AC83" s="402">
        <f>DB!K55*$X83</f>
        <v>0.40563449404795104</v>
      </c>
      <c r="AD83" s="407">
        <f>DB!L55*$X83</f>
        <v>75734.383516141286</v>
      </c>
      <c r="AE83" s="401">
        <f>DB!M55*$X83</f>
        <v>6.1977454526425539</v>
      </c>
      <c r="AF83" s="401">
        <f>DB!N55*$X83</f>
        <v>42.205170878816581</v>
      </c>
      <c r="AG83" s="401">
        <f>DB!O55*$X83</f>
        <v>61.977454526425433</v>
      </c>
      <c r="AH83" s="401">
        <f>DB!P55*$X83</f>
        <v>0.88834351487876539</v>
      </c>
      <c r="AI83" s="401">
        <f>DB!Q55*$X83</f>
        <v>2.0659151508808479E-2</v>
      </c>
      <c r="AJ83" s="401">
        <f>DB!R55*$X83</f>
        <v>0.88834351487876539</v>
      </c>
      <c r="AK83" s="402">
        <f>DB!S55*1000*$X83</f>
        <v>1.1362533329844644</v>
      </c>
      <c r="AL83" s="401">
        <f>DB!T55*$X83</f>
        <v>8.2636606035233914E-2</v>
      </c>
      <c r="AM83" s="400">
        <f>DB!U55*1000*$X83</f>
        <v>7.7471818158032182</v>
      </c>
      <c r="AN83" s="400">
        <f>DB!V55*1000*$X83</f>
        <v>281.99741809523533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4</v>
      </c>
      <c r="M84" s="224">
        <f>DB!AN56</f>
        <v>1</v>
      </c>
      <c r="N84" s="224">
        <f>DB!AO56</f>
        <v>4</v>
      </c>
      <c r="O84" s="224">
        <f>DB!AP56</f>
        <v>17</v>
      </c>
      <c r="P84" s="224">
        <f>DB!AQ56</f>
        <v>4</v>
      </c>
      <c r="Q84" s="224">
        <f>DB!AR56</f>
        <v>0</v>
      </c>
      <c r="R84" s="224">
        <f t="shared" si="88"/>
        <v>30</v>
      </c>
      <c r="S84" s="224">
        <f>DB!AS56</f>
        <v>0</v>
      </c>
      <c r="T84" s="225">
        <f>DB!C56</f>
        <v>30</v>
      </c>
      <c r="U84" s="335">
        <f>DB!E56</f>
        <v>2587</v>
      </c>
      <c r="V84" s="352">
        <f>DB!F56*1000</f>
        <v>9.3132000000000001</v>
      </c>
      <c r="W84" s="177">
        <f t="shared" si="86"/>
        <v>86.233333333333334</v>
      </c>
      <c r="X84" s="450">
        <v>0.95763296901826367</v>
      </c>
      <c r="Y84" s="400">
        <f t="shared" si="87"/>
        <v>8.9186273670608927</v>
      </c>
      <c r="Z84" s="398">
        <f>DB!H56*$X84</f>
        <v>8.9186273670608936E-4</v>
      </c>
      <c r="AA84" s="402">
        <f>DB!I56*$X84</f>
        <v>8.9186273670608936E-4</v>
      </c>
      <c r="AB84" s="402">
        <f>DB!J56*$X84</f>
        <v>8.9186273670608936E-4</v>
      </c>
      <c r="AC84" s="402">
        <f>DB!K56*$X84</f>
        <v>8.9186273670608936E-4</v>
      </c>
      <c r="AD84" s="407">
        <f>DB!L56*$X84</f>
        <v>653.89592129817061</v>
      </c>
      <c r="AE84" s="401">
        <f>DB!M56*$X84</f>
        <v>5.3511764202365357E-2</v>
      </c>
      <c r="AF84" s="401">
        <f>DB!N56*$X84</f>
        <v>0.34470494773690352</v>
      </c>
      <c r="AG84" s="401">
        <f>DB!O56*$X84</f>
        <v>0.53511764202365353</v>
      </c>
      <c r="AH84" s="401">
        <f>DB!P56*$X84</f>
        <v>7.6700195356723686E-3</v>
      </c>
      <c r="AI84" s="401">
        <f>DB!Q56*$X84</f>
        <v>1.7837254734121786E-4</v>
      </c>
      <c r="AJ84" s="401">
        <f>DB!R56*$X84</f>
        <v>7.6700195356723686E-3</v>
      </c>
      <c r="AK84" s="402">
        <f>DB!S56*1000*$X84</f>
        <v>9.8104901037669827E-3</v>
      </c>
      <c r="AL84" s="401">
        <f>DB!T56*$X84</f>
        <v>7.1349018936487057E-4</v>
      </c>
      <c r="AM84" s="400">
        <f>DB!U56*1000*$X84</f>
        <v>6.6889705252956788E-2</v>
      </c>
      <c r="AN84" s="400">
        <f>DB!V56*1000*$X84</f>
        <v>2.4347852712076237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0</v>
      </c>
      <c r="M85" s="224">
        <f>DB!AN57</f>
        <v>0</v>
      </c>
      <c r="N85" s="224">
        <f>DB!AO57</f>
        <v>0</v>
      </c>
      <c r="O85" s="224">
        <f>DB!AP57</f>
        <v>0</v>
      </c>
      <c r="P85" s="224">
        <f>DB!AQ57</f>
        <v>0</v>
      </c>
      <c r="Q85" s="224">
        <f>DB!AR57</f>
        <v>0</v>
      </c>
      <c r="R85" s="224">
        <f t="shared" si="88"/>
        <v>0</v>
      </c>
      <c r="S85" s="224">
        <f>DB!AS57</f>
        <v>0</v>
      </c>
      <c r="T85" s="225">
        <f>DB!C57</f>
        <v>0</v>
      </c>
      <c r="U85" s="335">
        <f>DB!E57</f>
        <v>0</v>
      </c>
      <c r="V85" s="352">
        <f>DB!F57*1000</f>
        <v>0</v>
      </c>
      <c r="W85" s="177">
        <f t="shared" si="86"/>
        <v>0</v>
      </c>
      <c r="X85" s="450">
        <v>0.95763296901826367</v>
      </c>
      <c r="Y85" s="400">
        <f t="shared" si="87"/>
        <v>0</v>
      </c>
      <c r="Z85" s="398">
        <f>DB!H57*$X85</f>
        <v>0</v>
      </c>
      <c r="AA85" s="402">
        <f>DB!I57*$X85</f>
        <v>0</v>
      </c>
      <c r="AB85" s="402">
        <f>DB!J57*$X85</f>
        <v>0</v>
      </c>
      <c r="AC85" s="402">
        <f>DB!K57*$X85</f>
        <v>0</v>
      </c>
      <c r="AD85" s="407">
        <f>DB!L57*$X85</f>
        <v>0</v>
      </c>
      <c r="AE85" s="401">
        <f>DB!M57*$X85</f>
        <v>0</v>
      </c>
      <c r="AF85" s="401">
        <f>DB!N57*$X85</f>
        <v>0</v>
      </c>
      <c r="AG85" s="401">
        <f>DB!O57*$X85</f>
        <v>0</v>
      </c>
      <c r="AH85" s="401">
        <f>DB!P57*$X85</f>
        <v>0</v>
      </c>
      <c r="AI85" s="401">
        <f>DB!Q57*$X85</f>
        <v>0</v>
      </c>
      <c r="AJ85" s="401">
        <f>DB!R57*$X85</f>
        <v>0</v>
      </c>
      <c r="AK85" s="402">
        <f>DB!S57*1000*$X85</f>
        <v>0</v>
      </c>
      <c r="AL85" s="401">
        <f>DB!T57*$X85</f>
        <v>0</v>
      </c>
      <c r="AM85" s="400">
        <f>DB!U57*1000*$X85</f>
        <v>0</v>
      </c>
      <c r="AN85" s="400">
        <f>DB!V57*1000*$X85</f>
        <v>0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2</v>
      </c>
      <c r="M86" s="224">
        <f>DB!AN58</f>
        <v>0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2</v>
      </c>
      <c r="S86" s="224">
        <f>DB!AS58</f>
        <v>0</v>
      </c>
      <c r="T86" s="225">
        <f>DB!C58</f>
        <v>2</v>
      </c>
      <c r="U86" s="335">
        <f>DB!E58</f>
        <v>220</v>
      </c>
      <c r="V86" s="352">
        <f>DB!F58*1000</f>
        <v>3.9600000000000003E-2</v>
      </c>
      <c r="W86" s="177">
        <f t="shared" si="86"/>
        <v>110</v>
      </c>
      <c r="X86" s="450">
        <v>0.95763296901826367</v>
      </c>
      <c r="Y86" s="400">
        <f t="shared" si="87"/>
        <v>3.7922265573123247E-2</v>
      </c>
      <c r="Z86" s="398">
        <f>DB!H58*$X86</f>
        <v>3.7922265573123243E-6</v>
      </c>
      <c r="AA86" s="402">
        <f>DB!I58*$X86</f>
        <v>3.7922265573123243E-6</v>
      </c>
      <c r="AB86" s="402">
        <f>DB!J58*$X86</f>
        <v>3.7922265573123243E-6</v>
      </c>
      <c r="AC86" s="402">
        <f>DB!K58*$X86</f>
        <v>3.7922265573123243E-6</v>
      </c>
      <c r="AD86" s="407">
        <f>DB!L58*$X86</f>
        <v>2.7803846672902499</v>
      </c>
      <c r="AE86" s="401">
        <f>DB!M58*$X86</f>
        <v>2.2753359343873945E-4</v>
      </c>
      <c r="AF86" s="401">
        <f>DB!N58*$X86</f>
        <v>1.4656955644012132E-3</v>
      </c>
      <c r="AG86" s="401">
        <f>DB!O58*$X86</f>
        <v>2.2753359343873946E-3</v>
      </c>
      <c r="AH86" s="401">
        <f>DB!P58*$X86</f>
        <v>3.2613148392885986E-5</v>
      </c>
      <c r="AI86" s="401">
        <f>DB!Q58*$X86</f>
        <v>7.584453114624648E-7</v>
      </c>
      <c r="AJ86" s="401">
        <f>DB!R58*$X86</f>
        <v>3.2613148392885986E-5</v>
      </c>
      <c r="AK86" s="402">
        <f>DB!S58*1000*$X86</f>
        <v>4.1714492130435566E-5</v>
      </c>
      <c r="AL86" s="401">
        <f>DB!T58*$X86</f>
        <v>3.0337812458498592E-6</v>
      </c>
      <c r="AM86" s="400">
        <f>DB!U58*1000*$X86</f>
        <v>2.8441699179842432E-4</v>
      </c>
      <c r="AN86" s="400">
        <f>DB!V58*1000*$X86</f>
        <v>1.0352778501462646E-2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1</v>
      </c>
      <c r="I88" s="224">
        <f>DB!AJ60</f>
        <v>11</v>
      </c>
      <c r="J88" s="224">
        <f>DB!AK60</f>
        <v>1</v>
      </c>
      <c r="K88" s="224">
        <f>DB!AL60</f>
        <v>1</v>
      </c>
      <c r="L88" s="224">
        <f>DB!AM60</f>
        <v>46</v>
      </c>
      <c r="M88" s="224">
        <f>DB!AN60</f>
        <v>32</v>
      </c>
      <c r="N88" s="224">
        <f>DB!AO60</f>
        <v>17</v>
      </c>
      <c r="O88" s="224">
        <f>DB!AP60</f>
        <v>13</v>
      </c>
      <c r="P88" s="224">
        <f>DB!AQ60</f>
        <v>7</v>
      </c>
      <c r="Q88" s="224">
        <f>DB!AR60</f>
        <v>3</v>
      </c>
      <c r="R88" s="224">
        <f t="shared" si="88"/>
        <v>132</v>
      </c>
      <c r="S88" s="224">
        <f>DB!AS60</f>
        <v>1</v>
      </c>
      <c r="T88" s="225">
        <f>DB!C60</f>
        <v>133</v>
      </c>
      <c r="U88" s="335">
        <f>DB!E60</f>
        <v>13455.9</v>
      </c>
      <c r="V88" s="352">
        <f>DB!F60*1000</f>
        <v>38.752991999999999</v>
      </c>
      <c r="W88" s="177">
        <f t="shared" si="86"/>
        <v>101.17218045112782</v>
      </c>
      <c r="X88" s="450">
        <v>0.95763296901826367</v>
      </c>
      <c r="Y88" s="400">
        <f t="shared" si="87"/>
        <v>37.11114278730102</v>
      </c>
      <c r="Z88" s="398">
        <f>DB!H60*$X88</f>
        <v>3.7111142787301021E-3</v>
      </c>
      <c r="AA88" s="402">
        <f>DB!I60*$X88</f>
        <v>3.7111142787301021E-3</v>
      </c>
      <c r="AB88" s="402">
        <f>DB!J60*$X88</f>
        <v>3.7111142787301021E-3</v>
      </c>
      <c r="AC88" s="402">
        <f>DB!K60*$X88</f>
        <v>3.7111142787301021E-3</v>
      </c>
      <c r="AD88" s="407">
        <f>DB!L60*$X88</f>
        <v>2720.9147668793362</v>
      </c>
      <c r="AE88" s="401">
        <f>DB!M60*$X88</f>
        <v>0.22266685672380612</v>
      </c>
      <c r="AF88" s="401">
        <f>DB!N60*$X88</f>
        <v>1.4343456687291845</v>
      </c>
      <c r="AG88" s="401">
        <f>DB!O60*$X88</f>
        <v>2.2266685672380611</v>
      </c>
      <c r="AH88" s="401">
        <f>DB!P60*$X88</f>
        <v>3.191558279707888E-2</v>
      </c>
      <c r="AI88" s="401">
        <f>DB!Q60*$X88</f>
        <v>7.4222285574602044E-4</v>
      </c>
      <c r="AJ88" s="401">
        <f>DB!R60*$X88</f>
        <v>3.191558279707888E-2</v>
      </c>
      <c r="AK88" s="402">
        <f>DB!S60*1000*$X88</f>
        <v>4.0822257066031126E-2</v>
      </c>
      <c r="AL88" s="401">
        <f>DB!T60*$X88</f>
        <v>2.9688914229840818E-3</v>
      </c>
      <c r="AM88" s="400">
        <f>DB!U60*1000*$X88</f>
        <v>0.27833357090475763</v>
      </c>
      <c r="AN88" s="400">
        <f>DB!V60*1000*$X88</f>
        <v>10.131341980933179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1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29</v>
      </c>
      <c r="M89" s="224">
        <f>DB!AN61</f>
        <v>15</v>
      </c>
      <c r="N89" s="224">
        <f>DB!AO61</f>
        <v>5</v>
      </c>
      <c r="O89" s="224">
        <f>DB!AP61</f>
        <v>3</v>
      </c>
      <c r="P89" s="224">
        <f>DB!AQ61</f>
        <v>3</v>
      </c>
      <c r="Q89" s="224">
        <f>DB!AR61</f>
        <v>1</v>
      </c>
      <c r="R89" s="224">
        <f t="shared" si="88"/>
        <v>57</v>
      </c>
      <c r="S89" s="224">
        <f>DB!AS61</f>
        <v>0</v>
      </c>
      <c r="T89" s="225">
        <f>DB!C61</f>
        <v>57</v>
      </c>
      <c r="U89" s="335">
        <f>DB!E61</f>
        <v>4208.2</v>
      </c>
      <c r="V89" s="352">
        <f>DB!F61*1000</f>
        <v>7.5747599999999995</v>
      </c>
      <c r="W89" s="177">
        <f t="shared" si="86"/>
        <v>73.828070175438597</v>
      </c>
      <c r="X89" s="450">
        <v>0.95763296901826367</v>
      </c>
      <c r="Y89" s="400">
        <f t="shared" si="87"/>
        <v>7.2538399084007823</v>
      </c>
      <c r="Z89" s="398">
        <f>DB!H61*$X89</f>
        <v>7.253839908400783E-4</v>
      </c>
      <c r="AA89" s="402">
        <f>DB!I61*$X89</f>
        <v>7.253839908400783E-4</v>
      </c>
      <c r="AB89" s="402">
        <f>DB!J61*$X89</f>
        <v>7.253839908400783E-4</v>
      </c>
      <c r="AC89" s="402">
        <f>DB!K61*$X89</f>
        <v>7.253839908400783E-4</v>
      </c>
      <c r="AD89" s="407">
        <f>DB!L61*$X89</f>
        <v>531.83703440412864</v>
      </c>
      <c r="AE89" s="401">
        <f>DB!M61*$X89</f>
        <v>4.3523039450404699E-2</v>
      </c>
      <c r="AF89" s="401">
        <f>DB!N61*$X89</f>
        <v>0.28036091245969025</v>
      </c>
      <c r="AG89" s="401">
        <f>DB!O61*$X89</f>
        <v>0.43523039450404699</v>
      </c>
      <c r="AH89" s="401">
        <f>DB!P61*$X89</f>
        <v>6.2383023212246739E-3</v>
      </c>
      <c r="AI89" s="401">
        <f>DB!Q61*$X89</f>
        <v>1.4507679816801568E-4</v>
      </c>
      <c r="AJ89" s="401">
        <f>DB!R61*$X89</f>
        <v>6.2383023212246739E-3</v>
      </c>
      <c r="AK89" s="402">
        <f>DB!S61*1000*$X89</f>
        <v>7.9792238992408612E-3</v>
      </c>
      <c r="AL89" s="401">
        <f>DB!T61*$X89</f>
        <v>5.8030719267206272E-4</v>
      </c>
      <c r="AM89" s="400">
        <f>DB!U61*1000*$X89</f>
        <v>5.4403799313005874E-2</v>
      </c>
      <c r="AN89" s="400">
        <f>DB!V61*1000*$X89</f>
        <v>1.9802982949934138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5</v>
      </c>
      <c r="M90" s="224">
        <f>DB!AN62</f>
        <v>5</v>
      </c>
      <c r="N90" s="224">
        <f>DB!AO62</f>
        <v>3</v>
      </c>
      <c r="O90" s="224">
        <f>DB!AP62</f>
        <v>2</v>
      </c>
      <c r="P90" s="224">
        <f>DB!AQ62</f>
        <v>1</v>
      </c>
      <c r="Q90" s="224">
        <f>DB!AR62</f>
        <v>0</v>
      </c>
      <c r="R90" s="224">
        <f t="shared" si="88"/>
        <v>16</v>
      </c>
      <c r="S90" s="224">
        <f>DB!AS62</f>
        <v>0</v>
      </c>
      <c r="T90" s="225">
        <f>DB!C62</f>
        <v>16</v>
      </c>
      <c r="U90" s="335">
        <f>DB!E62</f>
        <v>1547.9</v>
      </c>
      <c r="V90" s="352">
        <f>DB!F62*1000</f>
        <v>3.9007080000000003</v>
      </c>
      <c r="W90" s="177">
        <f t="shared" si="86"/>
        <v>96.743750000000006</v>
      </c>
      <c r="X90" s="450">
        <v>0.95763296901826367</v>
      </c>
      <c r="Y90" s="400">
        <f t="shared" si="87"/>
        <v>3.7354465833132937</v>
      </c>
      <c r="Z90" s="398">
        <f>DB!H62*$X90</f>
        <v>3.7354465833132935E-4</v>
      </c>
      <c r="AA90" s="402">
        <f>DB!I62*$X90</f>
        <v>3.7354465833132935E-4</v>
      </c>
      <c r="AB90" s="402">
        <f>DB!J62*$X90</f>
        <v>3.7354465833132935E-4</v>
      </c>
      <c r="AC90" s="402">
        <f>DB!K62*$X90</f>
        <v>3.7354465833132935E-4</v>
      </c>
      <c r="AD90" s="407">
        <f>DB!L62*$X90</f>
        <v>273.87547259536404</v>
      </c>
      <c r="AE90" s="401">
        <f>DB!M62*$X90</f>
        <v>2.2412679499879757E-2</v>
      </c>
      <c r="AF90" s="401">
        <f>DB!N62*$X90</f>
        <v>0.14437501044505879</v>
      </c>
      <c r="AG90" s="401">
        <f>DB!O62*$X90</f>
        <v>0.22412679499879759</v>
      </c>
      <c r="AH90" s="401">
        <f>DB!P62*$X90</f>
        <v>3.2124840616494323E-3</v>
      </c>
      <c r="AI90" s="401">
        <f>DB!Q62*$X90</f>
        <v>7.4708931666265868E-5</v>
      </c>
      <c r="AJ90" s="401">
        <f>DB!R62*$X90</f>
        <v>3.2124840616494323E-3</v>
      </c>
      <c r="AK90" s="402">
        <f>DB!S62*1000*$X90</f>
        <v>4.1089912416446221E-3</v>
      </c>
      <c r="AL90" s="401">
        <f>DB!T62*$X90</f>
        <v>2.9883572666506347E-4</v>
      </c>
      <c r="AM90" s="400">
        <f>DB!U62*1000*$X90</f>
        <v>2.8015849374849702E-2</v>
      </c>
      <c r="AN90" s="400">
        <f>DB!V62*1000*$X90</f>
        <v>1.019776917244529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51</v>
      </c>
      <c r="I91" s="227">
        <f>DB!AJ63</f>
        <v>98</v>
      </c>
      <c r="J91" s="227">
        <f>DB!AK63</f>
        <v>5</v>
      </c>
      <c r="K91" s="227">
        <f>DB!AL63</f>
        <v>14</v>
      </c>
      <c r="L91" s="227">
        <f>DB!AM63</f>
        <v>400</v>
      </c>
      <c r="M91" s="227">
        <f>DB!AN63</f>
        <v>314</v>
      </c>
      <c r="N91" s="227">
        <f>DB!AO63</f>
        <v>144</v>
      </c>
      <c r="O91" s="227">
        <f>DB!AP63</f>
        <v>145</v>
      </c>
      <c r="P91" s="227">
        <f>DB!AQ63</f>
        <v>86</v>
      </c>
      <c r="Q91" s="227">
        <f>DB!AR63</f>
        <v>11</v>
      </c>
      <c r="R91" s="227">
        <f t="shared" si="88"/>
        <v>1268</v>
      </c>
      <c r="S91" s="227">
        <f>DB!AS63</f>
        <v>84</v>
      </c>
      <c r="T91" s="228">
        <f>DB!C63</f>
        <v>1352</v>
      </c>
      <c r="U91" s="336">
        <f>DB!E63</f>
        <v>16591.689999999999</v>
      </c>
      <c r="V91" s="353">
        <f>DB!F63*1000</f>
        <v>25.624206036000299</v>
      </c>
      <c r="W91" s="204">
        <f t="shared" si="86"/>
        <v>12.271960059171597</v>
      </c>
      <c r="X91" s="451">
        <v>0.95763296901826367</v>
      </c>
      <c r="Y91" s="411">
        <f t="shared" si="87"/>
        <v>24.538584504990681</v>
      </c>
      <c r="Z91" s="412">
        <f>DB!H63*$X91</f>
        <v>2.4538584504990584E-3</v>
      </c>
      <c r="AA91" s="413">
        <f>DB!I63*$X91</f>
        <v>2.4538584504990584E-3</v>
      </c>
      <c r="AB91" s="413">
        <f>DB!J63*$X91</f>
        <v>2.4538584504990584E-3</v>
      </c>
      <c r="AC91" s="413">
        <f>DB!K63*$X91</f>
        <v>2.4538584504990584E-3</v>
      </c>
      <c r="AD91" s="414">
        <f>DB!L63*$X91</f>
        <v>1799.1199387368779</v>
      </c>
      <c r="AE91" s="415">
        <f>DB!M63*$X91</f>
        <v>0.14723150702994237</v>
      </c>
      <c r="AF91" s="415">
        <f>DB!N63*$X91</f>
        <v>0.94841629111787384</v>
      </c>
      <c r="AG91" s="415">
        <f>DB!O63*$X91</f>
        <v>1.4723150702994428</v>
      </c>
      <c r="AH91" s="415">
        <f>DB!P63*$X91</f>
        <v>2.1103182674291739E-2</v>
      </c>
      <c r="AI91" s="415">
        <f>DB!Q63*$X91</f>
        <v>4.9077169009980692E-4</v>
      </c>
      <c r="AJ91" s="415">
        <f>DB!R63*$X91</f>
        <v>2.1103182674291739E-2</v>
      </c>
      <c r="AK91" s="413">
        <f>DB!S63*1000*$X91</f>
        <v>2.6992442955489335E-2</v>
      </c>
      <c r="AL91" s="415">
        <f>DB!T63*$X91</f>
        <v>1.9630867603992312E-3</v>
      </c>
      <c r="AM91" s="416">
        <f>DB!U63*1000*$X91</f>
        <v>0.18403938378742796</v>
      </c>
      <c r="AN91" s="416">
        <f>DB!V63*1000*$X91</f>
        <v>6.6990335698624826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54</v>
      </c>
      <c r="I92" s="230">
        <f t="shared" si="89"/>
        <v>121</v>
      </c>
      <c r="J92" s="230">
        <f t="shared" si="89"/>
        <v>16</v>
      </c>
      <c r="K92" s="230">
        <f t="shared" si="89"/>
        <v>44</v>
      </c>
      <c r="L92" s="230">
        <f t="shared" si="89"/>
        <v>8577</v>
      </c>
      <c r="M92" s="230">
        <f t="shared" si="89"/>
        <v>6363</v>
      </c>
      <c r="N92" s="230">
        <f t="shared" si="89"/>
        <v>1377</v>
      </c>
      <c r="O92" s="230">
        <f t="shared" si="89"/>
        <v>704</v>
      </c>
      <c r="P92" s="230">
        <f t="shared" si="89"/>
        <v>673</v>
      </c>
      <c r="Q92" s="230">
        <f t="shared" si="89"/>
        <v>117</v>
      </c>
      <c r="R92" s="230">
        <f t="shared" si="89"/>
        <v>18046</v>
      </c>
      <c r="S92" s="230">
        <f t="shared" si="89"/>
        <v>116</v>
      </c>
      <c r="T92" s="231">
        <f>SUM(T81:T91)</f>
        <v>18162</v>
      </c>
      <c r="U92" s="337">
        <f>SUM(U81:U91)</f>
        <v>652979.71</v>
      </c>
      <c r="V92" s="354">
        <f>SUM(V81:V91)</f>
        <v>2516.4125056201642</v>
      </c>
      <c r="W92" s="239"/>
      <c r="X92" s="394"/>
      <c r="Y92" s="445">
        <f>SUM(Y81:Y91)</f>
        <v>2409.799579031725</v>
      </c>
      <c r="Z92" s="452">
        <f t="shared" ref="Z92:AX92" si="90">SUM(Z81:Z91)</f>
        <v>0.77401267453342371</v>
      </c>
      <c r="AA92" s="453">
        <f t="shared" si="90"/>
        <v>0.64118738343997939</v>
      </c>
      <c r="AB92" s="453">
        <f t="shared" si="90"/>
        <v>0.77401267453342371</v>
      </c>
      <c r="AC92" s="453">
        <f t="shared" si="90"/>
        <v>0.77401267453342371</v>
      </c>
      <c r="AD92" s="454">
        <f t="shared" si="90"/>
        <v>176681.68553546589</v>
      </c>
      <c r="AE92" s="455">
        <f t="shared" si="90"/>
        <v>14.458797474190678</v>
      </c>
      <c r="AF92" s="455">
        <f t="shared" si="90"/>
        <v>94.001533505370219</v>
      </c>
      <c r="AG92" s="455">
        <f t="shared" si="90"/>
        <v>144.58797474190496</v>
      </c>
      <c r="AH92" s="455">
        <f t="shared" si="90"/>
        <v>2.0724276379672819</v>
      </c>
      <c r="AI92" s="455">
        <f t="shared" si="90"/>
        <v>4.819599158063699E-2</v>
      </c>
      <c r="AJ92" s="455">
        <f t="shared" si="90"/>
        <v>2.0724276379672819</v>
      </c>
      <c r="AK92" s="453">
        <f>SUM(AK81:AK91)</f>
        <v>2.6507795369346683</v>
      </c>
      <c r="AL92" s="455">
        <f t="shared" si="90"/>
        <v>0.19278396632254796</v>
      </c>
      <c r="AM92" s="456">
        <f>SUM(AM81:AM91)</f>
        <v>18.073496842738006</v>
      </c>
      <c r="AN92" s="456">
        <f>SUM(AN81:AN91)</f>
        <v>657.87528507569675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6</v>
      </c>
      <c r="I96" s="224">
        <f>DB!AJ23</f>
        <v>29</v>
      </c>
      <c r="J96" s="224">
        <f>DB!AK23</f>
        <v>2</v>
      </c>
      <c r="K96" s="224">
        <f>DB!AL23</f>
        <v>28</v>
      </c>
      <c r="L96" s="224">
        <f>DB!AM23</f>
        <v>3297</v>
      </c>
      <c r="M96" s="224">
        <f>DB!AN23</f>
        <v>3714</v>
      </c>
      <c r="N96" s="224">
        <f>DB!AO23</f>
        <v>1080</v>
      </c>
      <c r="O96" s="224">
        <f>DB!AP23</f>
        <v>927</v>
      </c>
      <c r="P96" s="224">
        <f>DB!AQ23</f>
        <v>1678</v>
      </c>
      <c r="Q96" s="224">
        <f>DB!AR23</f>
        <v>221</v>
      </c>
      <c r="R96" s="224">
        <f>SUM(H96:Q96)</f>
        <v>10982</v>
      </c>
      <c r="S96" s="224">
        <f>DB!AS23</f>
        <v>30</v>
      </c>
      <c r="T96" s="225">
        <f>DB!C23</f>
        <v>11012</v>
      </c>
      <c r="U96" s="335">
        <f>DB!E23</f>
        <v>212628.79</v>
      </c>
      <c r="V96" s="352">
        <f>DB!F23*1000</f>
        <v>786.94047585852002</v>
      </c>
      <c r="W96" s="177">
        <f t="shared" ref="W96:W110" si="93">IF(T96=0,0,U96/T96)</f>
        <v>19.308825826371233</v>
      </c>
      <c r="X96" s="450">
        <v>0.81063762535559336</v>
      </c>
      <c r="Y96" s="400">
        <f t="shared" ref="Y96:Y110" si="94">V96*X96</f>
        <v>637.92355864615126</v>
      </c>
      <c r="Z96" s="398">
        <f>DB!H23*$X96</f>
        <v>1.9137706759384136E-2</v>
      </c>
      <c r="AA96" s="402">
        <f>DB!I23*$X96</f>
        <v>1.9137706759384136E-2</v>
      </c>
      <c r="AB96" s="402">
        <f>DB!J23*$X96</f>
        <v>1.9137706759384136E-2</v>
      </c>
      <c r="AC96" s="402">
        <f>DB!K23*$X96</f>
        <v>1.9137706759384136E-2</v>
      </c>
      <c r="AD96" s="407">
        <f>DB!L23*$X96</f>
        <v>35593.582878219859</v>
      </c>
      <c r="AE96" s="401">
        <f>DB!M23*$X96</f>
        <v>4.0508145974030345</v>
      </c>
      <c r="AF96" s="401">
        <f>DB!N23*$X96</f>
        <v>10.758335461352033</v>
      </c>
      <c r="AG96" s="401">
        <f>DB!O23*$X96</f>
        <v>0.31896177932307568</v>
      </c>
      <c r="AH96" s="401">
        <f>DB!P23*$X96</f>
        <v>0.86757603975873565</v>
      </c>
      <c r="AI96" s="401">
        <f>DB!Q23*$X96</f>
        <v>0.90904107107074039</v>
      </c>
      <c r="AJ96" s="401">
        <f>DB!R23*$X96</f>
        <v>0.1709635137171707</v>
      </c>
      <c r="AK96" s="402">
        <f>DB!S23*1000*$X96</f>
        <v>0.62835470526647663</v>
      </c>
      <c r="AL96" s="401">
        <f>DB!T23*$X96</f>
        <v>0</v>
      </c>
      <c r="AM96" s="400">
        <f>DB!U23*1000*$X96</f>
        <v>7.0171591451077542E-2</v>
      </c>
      <c r="AN96" s="400">
        <f>DB!V23*1000*$X96</f>
        <v>78.464597713479236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19.137706759384137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3</v>
      </c>
      <c r="I97" s="224">
        <f>DB!AJ24</f>
        <v>5</v>
      </c>
      <c r="J97" s="224">
        <f>DB!AK24</f>
        <v>1</v>
      </c>
      <c r="K97" s="224">
        <f>DB!AL24</f>
        <v>7</v>
      </c>
      <c r="L97" s="224">
        <f>DB!AM24</f>
        <v>1071</v>
      </c>
      <c r="M97" s="224">
        <f>DB!AN24</f>
        <v>1432</v>
      </c>
      <c r="N97" s="224">
        <f>DB!AO24</f>
        <v>367</v>
      </c>
      <c r="O97" s="224">
        <f>DB!AP24</f>
        <v>222</v>
      </c>
      <c r="P97" s="224">
        <f>DB!AQ24</f>
        <v>430</v>
      </c>
      <c r="Q97" s="224">
        <f>DB!AR24</f>
        <v>54</v>
      </c>
      <c r="R97" s="224">
        <f t="shared" ref="R97:R110" si="95">SUM(H97:Q97)</f>
        <v>3592</v>
      </c>
      <c r="S97" s="224">
        <f>DB!AS24</f>
        <v>2</v>
      </c>
      <c r="T97" s="225">
        <f>DB!C24</f>
        <v>3594</v>
      </c>
      <c r="U97" s="335">
        <f>DB!E24</f>
        <v>126009.3</v>
      </c>
      <c r="V97" s="352">
        <f>DB!F24*1000</f>
        <v>454.65645678757602</v>
      </c>
      <c r="W97" s="177">
        <f t="shared" si="93"/>
        <v>35.061018363939901</v>
      </c>
      <c r="X97" s="450">
        <v>0.81063762535559336</v>
      </c>
      <c r="Y97" s="400">
        <f t="shared" si="94"/>
        <v>368.56163048286857</v>
      </c>
      <c r="Z97" s="398">
        <f>DB!H24*$X97</f>
        <v>1.1056848914485991E-2</v>
      </c>
      <c r="AA97" s="402">
        <f>DB!I24*$X97</f>
        <v>1.1056848914485991E-2</v>
      </c>
      <c r="AB97" s="402">
        <f>DB!J24*$X97</f>
        <v>1.1056848914485991E-2</v>
      </c>
      <c r="AC97" s="402">
        <f>DB!K24*$X97</f>
        <v>1.1056848914485991E-2</v>
      </c>
      <c r="AD97" s="407">
        <f>DB!L24*$X97</f>
        <v>20564.264734422224</v>
      </c>
      <c r="AE97" s="401">
        <f>DB!M24*$X97</f>
        <v>2.3403663535662416</v>
      </c>
      <c r="AF97" s="401">
        <f>DB!N24*$X97</f>
        <v>10.549934918098876</v>
      </c>
      <c r="AG97" s="401">
        <f>DB!O24*$X97</f>
        <v>0.18428081524143428</v>
      </c>
      <c r="AH97" s="401">
        <f>DB!P24*$X97</f>
        <v>0.5012438174567001</v>
      </c>
      <c r="AI97" s="401">
        <f>DB!Q24*$X97</f>
        <v>0.52520032343809031</v>
      </c>
      <c r="AJ97" s="401">
        <f>DB!R24*$X97</f>
        <v>9.8774516969410905E-2</v>
      </c>
      <c r="AK97" s="402">
        <f>DB!S24*1000*$X97</f>
        <v>0.36303320602562689</v>
      </c>
      <c r="AL97" s="401">
        <f>DB!T24*$X97</f>
        <v>0</v>
      </c>
      <c r="AM97" s="400">
        <f>DB!U24*1000*$X97</f>
        <v>4.0541779353115814E-2</v>
      </c>
      <c r="AN97" s="400">
        <f>DB!V24*1000*$X97</f>
        <v>45.333080549392307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11.056848914485991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0</v>
      </c>
      <c r="I98" s="224">
        <f>DB!AJ25</f>
        <v>2</v>
      </c>
      <c r="J98" s="224">
        <f>DB!AK25</f>
        <v>2</v>
      </c>
      <c r="K98" s="224">
        <f>DB!AL25</f>
        <v>2</v>
      </c>
      <c r="L98" s="224">
        <f>DB!AM25</f>
        <v>839</v>
      </c>
      <c r="M98" s="224">
        <f>DB!AN25</f>
        <v>1316</v>
      </c>
      <c r="N98" s="224">
        <f>DB!AO25</f>
        <v>291</v>
      </c>
      <c r="O98" s="224">
        <f>DB!AP25</f>
        <v>183</v>
      </c>
      <c r="P98" s="224">
        <f>DB!AQ25</f>
        <v>247</v>
      </c>
      <c r="Q98" s="224">
        <f>DB!AR25</f>
        <v>31</v>
      </c>
      <c r="R98" s="224">
        <f t="shared" si="95"/>
        <v>2913</v>
      </c>
      <c r="S98" s="224">
        <f>DB!AS25</f>
        <v>1</v>
      </c>
      <c r="T98" s="225">
        <f>DB!C25</f>
        <v>2914</v>
      </c>
      <c r="U98" s="335">
        <f>DB!E25</f>
        <v>493977.7</v>
      </c>
      <c r="V98" s="352">
        <f>DB!F25*1000</f>
        <v>1821.6153940608899</v>
      </c>
      <c r="W98" s="177">
        <f t="shared" si="93"/>
        <v>169.51877144818121</v>
      </c>
      <c r="X98" s="450">
        <v>0.81063762535559336</v>
      </c>
      <c r="Y98" s="400">
        <f t="shared" si="94"/>
        <v>1476.6699773527132</v>
      </c>
      <c r="Z98" s="398">
        <f>DB!H25*$X98</f>
        <v>4.4300099320581481E-2</v>
      </c>
      <c r="AA98" s="402">
        <f>DB!I25*$X98</f>
        <v>4.4300099320581481E-2</v>
      </c>
      <c r="AB98" s="402">
        <f>DB!J25*$X98</f>
        <v>4.4300099320581481E-2</v>
      </c>
      <c r="AC98" s="402">
        <f>DB!K25*$X98</f>
        <v>4.4300099320581481E-2</v>
      </c>
      <c r="AD98" s="407">
        <f>DB!L25*$X98</f>
        <v>82392.278056372466</v>
      </c>
      <c r="AE98" s="401">
        <f>DB!M25*$X98</f>
        <v>9.376854356189849</v>
      </c>
      <c r="AF98" s="401">
        <f>DB!N25*$X98</f>
        <v>46.371980888805581</v>
      </c>
      <c r="AG98" s="401">
        <f>DB!O25*$X98</f>
        <v>0.73833498867635827</v>
      </c>
      <c r="AH98" s="401">
        <f>DB!P25*$X98</f>
        <v>2.0082711691996979</v>
      </c>
      <c r="AI98" s="401">
        <f>DB!Q25*$X98</f>
        <v>2.1042547177276019</v>
      </c>
      <c r="AJ98" s="401">
        <f>DB!R25*$X98</f>
        <v>0.39574755393052835</v>
      </c>
      <c r="AK98" s="402">
        <f>DB!S25*1000*$X98</f>
        <v>1.4545199276924416</v>
      </c>
      <c r="AL98" s="401">
        <f>DB!T25*$X98</f>
        <v>0</v>
      </c>
      <c r="AM98" s="400">
        <f>DB!U25*1000*$X98</f>
        <v>0.16243369750880016</v>
      </c>
      <c r="AN98" s="400">
        <f>DB!V25*1000*$X98</f>
        <v>181.63040721438418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44.300099320581488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3</v>
      </c>
      <c r="I99" s="224">
        <f>DB!AJ26</f>
        <v>99</v>
      </c>
      <c r="J99" s="224">
        <f>DB!AK26</f>
        <v>31</v>
      </c>
      <c r="K99" s="224">
        <f>DB!AL26</f>
        <v>202</v>
      </c>
      <c r="L99" s="224">
        <f>DB!AM26</f>
        <v>1770</v>
      </c>
      <c r="M99" s="224">
        <f>DB!AN26</f>
        <v>553</v>
      </c>
      <c r="N99" s="224">
        <f>DB!AO26</f>
        <v>145</v>
      </c>
      <c r="O99" s="224">
        <f>DB!AP26</f>
        <v>105</v>
      </c>
      <c r="P99" s="224">
        <f>DB!AQ26</f>
        <v>90</v>
      </c>
      <c r="Q99" s="224">
        <f>DB!AR26</f>
        <v>12</v>
      </c>
      <c r="R99" s="224">
        <f t="shared" si="95"/>
        <v>3010</v>
      </c>
      <c r="S99" s="224">
        <f>DB!AS26</f>
        <v>568</v>
      </c>
      <c r="T99" s="225">
        <f>DB!C26</f>
        <v>3578</v>
      </c>
      <c r="U99" s="335">
        <f>DB!E26</f>
        <v>64919.020000001998</v>
      </c>
      <c r="V99" s="352">
        <f>DB!F26*1000</f>
        <v>75.955253399998895</v>
      </c>
      <c r="W99" s="177">
        <f t="shared" si="93"/>
        <v>18.143940749022359</v>
      </c>
      <c r="X99" s="450">
        <v>0.81063762535559336</v>
      </c>
      <c r="Y99" s="400">
        <f t="shared" si="94"/>
        <v>61.572186249457467</v>
      </c>
      <c r="Z99" s="398">
        <f>DB!H26*$X99</f>
        <v>1.8471655874837101E-3</v>
      </c>
      <c r="AA99" s="402">
        <f>DB!I26*$X99</f>
        <v>1.8471655874837101E-3</v>
      </c>
      <c r="AB99" s="402">
        <f>DB!J26*$X99</f>
        <v>1.8471655874837101E-3</v>
      </c>
      <c r="AC99" s="402">
        <f>DB!K26*$X99</f>
        <v>1.8471655874837101E-3</v>
      </c>
      <c r="AD99" s="407">
        <f>DB!L26*$X99</f>
        <v>3435.4817039745676</v>
      </c>
      <c r="AE99" s="401">
        <f>DB!M26*$X99</f>
        <v>0.39098338268407434</v>
      </c>
      <c r="AF99" s="401">
        <f>DB!N26*$X99</f>
        <v>2.9440977671278419</v>
      </c>
      <c r="AG99" s="401">
        <f>DB!O26*$X99</f>
        <v>3.0786093124728693E-2</v>
      </c>
      <c r="AH99" s="401">
        <f>DB!P26*$X99</f>
        <v>8.3738173299264182E-2</v>
      </c>
      <c r="AI99" s="401">
        <f>DB!Q26*$X99</f>
        <v>8.7740365405474918E-2</v>
      </c>
      <c r="AJ99" s="401">
        <f>DB!R26*$X99</f>
        <v>1.6501345914854516E-2</v>
      </c>
      <c r="AK99" s="402">
        <f>DB!S26*1000*$X99</f>
        <v>6.0648603455715593E-2</v>
      </c>
      <c r="AL99" s="401">
        <f>DB!T26*$X99</f>
        <v>0</v>
      </c>
      <c r="AM99" s="400">
        <f>DB!U26*1000*$X99</f>
        <v>6.7729404874402729E-3</v>
      </c>
      <c r="AN99" s="400">
        <f>DB!V26*1000*$X99</f>
        <v>7.5733789086834831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1.8471655874837101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3</v>
      </c>
      <c r="J100" s="224">
        <f>DB!AK27</f>
        <v>0</v>
      </c>
      <c r="K100" s="224">
        <f>DB!AL27</f>
        <v>1</v>
      </c>
      <c r="L100" s="224">
        <f>DB!AM27</f>
        <v>56</v>
      </c>
      <c r="M100" s="224">
        <f>DB!AN27</f>
        <v>29</v>
      </c>
      <c r="N100" s="224">
        <f>DB!AO27</f>
        <v>12</v>
      </c>
      <c r="O100" s="224">
        <f>DB!AP27</f>
        <v>3</v>
      </c>
      <c r="P100" s="224">
        <f>DB!AQ27</f>
        <v>11</v>
      </c>
      <c r="Q100" s="224">
        <f>DB!AR27</f>
        <v>2</v>
      </c>
      <c r="R100" s="224">
        <f t="shared" si="95"/>
        <v>117</v>
      </c>
      <c r="S100" s="224">
        <f>DB!AS27</f>
        <v>5</v>
      </c>
      <c r="T100" s="225">
        <f>DB!C27</f>
        <v>122</v>
      </c>
      <c r="U100" s="335">
        <f>DB!E27</f>
        <v>1357.57</v>
      </c>
      <c r="V100" s="352">
        <f>DB!F27*1000</f>
        <v>1.5883569</v>
      </c>
      <c r="W100" s="177">
        <f t="shared" si="93"/>
        <v>11.127622950819672</v>
      </c>
      <c r="X100" s="450">
        <v>0.81063762535559336</v>
      </c>
      <c r="Y100" s="400">
        <f t="shared" si="94"/>
        <v>1.2875818656331717</v>
      </c>
      <c r="Z100" s="398">
        <f>DB!H27*$X100</f>
        <v>3.8627455968995147E-5</v>
      </c>
      <c r="AA100" s="402">
        <f>DB!I27*$X100</f>
        <v>3.8627455968995147E-5</v>
      </c>
      <c r="AB100" s="402">
        <f>DB!J27*$X100</f>
        <v>3.8627455968995147E-5</v>
      </c>
      <c r="AC100" s="402">
        <f>DB!K27*$X100</f>
        <v>3.8627455968995147E-5</v>
      </c>
      <c r="AD100" s="407">
        <f>DB!L27*$X100</f>
        <v>71.84191777486852</v>
      </c>
      <c r="AE100" s="401">
        <f>DB!M27*$X100</f>
        <v>8.1761448467706395E-3</v>
      </c>
      <c r="AF100" s="401">
        <f>DB!N27*$X100</f>
        <v>7.3213885775080048E-2</v>
      </c>
      <c r="AG100" s="401">
        <f>DB!O27*$X100</f>
        <v>6.4379093281658503E-4</v>
      </c>
      <c r="AH100" s="401">
        <f>DB!P27*$X100</f>
        <v>1.7511113372611136E-3</v>
      </c>
      <c r="AI100" s="401">
        <f>DB!Q27*$X100</f>
        <v>1.8348041585272694E-3</v>
      </c>
      <c r="AJ100" s="401">
        <f>DB!R27*$X100</f>
        <v>3.4507193998969E-4</v>
      </c>
      <c r="AK100" s="402">
        <f>DB!S27*1000*$X100</f>
        <v>1.2682681376486741E-3</v>
      </c>
      <c r="AL100" s="401">
        <f>DB!T27*$X100</f>
        <v>0</v>
      </c>
      <c r="AM100" s="400">
        <f>DB!U27*1000*$X100</f>
        <v>1.416340052196489E-4</v>
      </c>
      <c r="AN100" s="400">
        <f>DB!V27*1000*$X100</f>
        <v>0.15837256947288011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3.8627455968995153E-2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5</v>
      </c>
      <c r="I101" s="224">
        <f>DB!AJ28</f>
        <v>56</v>
      </c>
      <c r="J101" s="224">
        <f>DB!AK28</f>
        <v>41</v>
      </c>
      <c r="K101" s="224">
        <f>DB!AL28</f>
        <v>244</v>
      </c>
      <c r="L101" s="224">
        <f>DB!AM28</f>
        <v>214</v>
      </c>
      <c r="M101" s="224">
        <f>DB!AN28</f>
        <v>236</v>
      </c>
      <c r="N101" s="224">
        <f>DB!AO28</f>
        <v>107</v>
      </c>
      <c r="O101" s="224">
        <f>DB!AP28</f>
        <v>86</v>
      </c>
      <c r="P101" s="224">
        <f>DB!AQ28</f>
        <v>58</v>
      </c>
      <c r="Q101" s="224">
        <f>DB!AR28</f>
        <v>3</v>
      </c>
      <c r="R101" s="224">
        <f t="shared" si="95"/>
        <v>1050</v>
      </c>
      <c r="S101" s="224">
        <f>DB!AS28</f>
        <v>242</v>
      </c>
      <c r="T101" s="225">
        <f>DB!C28</f>
        <v>1292</v>
      </c>
      <c r="U101" s="335">
        <f>DB!E28</f>
        <v>7647.2300000000496</v>
      </c>
      <c r="V101" s="352">
        <f>DB!F28*1000</f>
        <v>11.810120696218</v>
      </c>
      <c r="W101" s="177">
        <f t="shared" si="93"/>
        <v>5.9189086687306887</v>
      </c>
      <c r="X101" s="450">
        <v>0.81063762535559336</v>
      </c>
      <c r="Y101" s="400">
        <f t="shared" si="94"/>
        <v>9.5737281963451064</v>
      </c>
      <c r="Z101" s="398">
        <f>DB!H28*$X101</f>
        <v>2.8721184589035564E-4</v>
      </c>
      <c r="AA101" s="402">
        <f>DB!I28*$X101</f>
        <v>2.8721184589035564E-4</v>
      </c>
      <c r="AB101" s="402">
        <f>DB!J28*$X101</f>
        <v>2.8721184589035564E-4</v>
      </c>
      <c r="AC101" s="402">
        <f>DB!K28*$X101</f>
        <v>2.8721184589035564E-4</v>
      </c>
      <c r="AD101" s="407">
        <f>DB!L28*$X101</f>
        <v>534.17573844327273</v>
      </c>
      <c r="AE101" s="401">
        <f>DB!M28*$X101</f>
        <v>6.0793174046792242E-2</v>
      </c>
      <c r="AF101" s="401">
        <f>DB!N28*$X101</f>
        <v>0.28456065962060062</v>
      </c>
      <c r="AG101" s="401">
        <f>DB!O28*$X101</f>
        <v>4.7868640981725699E-3</v>
      </c>
      <c r="AH101" s="401">
        <f>DB!P28*$X101</f>
        <v>1.3020270347029361E-2</v>
      </c>
      <c r="AI101" s="401">
        <f>DB!Q28*$X101</f>
        <v>1.3642562679791899E-2</v>
      </c>
      <c r="AJ101" s="401">
        <f>DB!R28*$X101</f>
        <v>2.565759156620542E-3</v>
      </c>
      <c r="AK101" s="402">
        <f>DB!S28*1000*$X101</f>
        <v>9.4301222734000673E-3</v>
      </c>
      <c r="AL101" s="401">
        <f>DB!T28*$X101</f>
        <v>0</v>
      </c>
      <c r="AM101" s="400">
        <f>DB!U28*1000*$X101</f>
        <v>1.0531101015979697E-3</v>
      </c>
      <c r="AN101" s="400">
        <f>DB!V28*1000*$X101</f>
        <v>1.1775685681504611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0.28721184589035564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2</v>
      </c>
      <c r="I102" s="224">
        <f>DB!AJ29</f>
        <v>10</v>
      </c>
      <c r="J102" s="224">
        <f>DB!AK29</f>
        <v>0</v>
      </c>
      <c r="K102" s="224">
        <f>DB!AL29</f>
        <v>9</v>
      </c>
      <c r="L102" s="224">
        <f>DB!AM29</f>
        <v>3702</v>
      </c>
      <c r="M102" s="224">
        <f>DB!AN29</f>
        <v>8309</v>
      </c>
      <c r="N102" s="224">
        <f>DB!AO29</f>
        <v>3428</v>
      </c>
      <c r="O102" s="224">
        <f>DB!AP29</f>
        <v>2673</v>
      </c>
      <c r="P102" s="224">
        <f>DB!AQ29</f>
        <v>3952</v>
      </c>
      <c r="Q102" s="224">
        <f>DB!AR29</f>
        <v>647</v>
      </c>
      <c r="R102" s="224">
        <f t="shared" si="95"/>
        <v>22732</v>
      </c>
      <c r="S102" s="224">
        <f>DB!AS29</f>
        <v>74</v>
      </c>
      <c r="T102" s="225">
        <f>DB!C29</f>
        <v>22806</v>
      </c>
      <c r="U102" s="335">
        <f>DB!E29</f>
        <v>504571.90000000899</v>
      </c>
      <c r="V102" s="352">
        <f>DB!F29*1000</f>
        <v>1790.64824288877</v>
      </c>
      <c r="W102" s="177">
        <f t="shared" si="93"/>
        <v>22.124524248005304</v>
      </c>
      <c r="X102" s="450">
        <v>0.81063762535559336</v>
      </c>
      <c r="Y102" s="400">
        <f t="shared" si="94"/>
        <v>1451.5668394625184</v>
      </c>
      <c r="Z102" s="398">
        <f>DB!H29*$X102</f>
        <v>4.354700518387928E-2</v>
      </c>
      <c r="AA102" s="402">
        <f>DB!I29*$X102</f>
        <v>4.354700518387928E-2</v>
      </c>
      <c r="AB102" s="402">
        <f>DB!J29*$X102</f>
        <v>4.354700518387928E-2</v>
      </c>
      <c r="AC102" s="402">
        <f>DB!K29*$X102</f>
        <v>4.354700518387928E-2</v>
      </c>
      <c r="AD102" s="407">
        <f>DB!L29*$X102</f>
        <v>80991.623374647665</v>
      </c>
      <c r="AE102" s="401">
        <f>DB!M29*$X102</f>
        <v>9.2174494305869992</v>
      </c>
      <c r="AF102" s="401">
        <f>DB!N29*$X102</f>
        <v>24.386322902971006</v>
      </c>
      <c r="AG102" s="401">
        <f>DB!O29*$X102</f>
        <v>0.72578341973126081</v>
      </c>
      <c r="AH102" s="401">
        <f>DB!P29*$X102</f>
        <v>1.9741309016691651</v>
      </c>
      <c r="AI102" s="401">
        <f>DB!Q29*$X102</f>
        <v>2.0684827462341797</v>
      </c>
      <c r="AJ102" s="401">
        <f>DB!R29*$X102</f>
        <v>0.38901991297596433</v>
      </c>
      <c r="AK102" s="402">
        <f>DB!S29*1000*$X102</f>
        <v>1.4297933368706386</v>
      </c>
      <c r="AL102" s="401">
        <f>DB!T29*$X102</f>
        <v>0</v>
      </c>
      <c r="AM102" s="400">
        <f>DB!U29*1000*$X102</f>
        <v>0.15967235234087726</v>
      </c>
      <c r="AN102" s="400">
        <f>DB!V29*1000*$X102</f>
        <v>178.54272125390699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43.547005183879278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1</v>
      </c>
      <c r="J103" s="224">
        <f>DB!AK30</f>
        <v>0</v>
      </c>
      <c r="K103" s="224">
        <f>DB!AL30</f>
        <v>0</v>
      </c>
      <c r="L103" s="224">
        <f>DB!AM30</f>
        <v>1</v>
      </c>
      <c r="M103" s="224">
        <f>DB!AN30</f>
        <v>14</v>
      </c>
      <c r="N103" s="224">
        <f>DB!AO30</f>
        <v>12</v>
      </c>
      <c r="O103" s="224">
        <f>DB!AP30</f>
        <v>71</v>
      </c>
      <c r="P103" s="224">
        <f>DB!AQ30</f>
        <v>102</v>
      </c>
      <c r="Q103" s="224">
        <f>DB!AR30</f>
        <v>11</v>
      </c>
      <c r="R103" s="224">
        <f t="shared" si="95"/>
        <v>212</v>
      </c>
      <c r="S103" s="224">
        <f>DB!AS30</f>
        <v>0</v>
      </c>
      <c r="T103" s="225">
        <f>DB!C30</f>
        <v>212</v>
      </c>
      <c r="U103" s="335">
        <f>DB!E30</f>
        <v>22294.5</v>
      </c>
      <c r="V103" s="352">
        <f>DB!F30*1000</f>
        <v>80.260200000000097</v>
      </c>
      <c r="W103" s="177">
        <f t="shared" si="93"/>
        <v>105.1627358490566</v>
      </c>
      <c r="X103" s="450">
        <v>0.81063762535559336</v>
      </c>
      <c r="Y103" s="400">
        <f t="shared" si="94"/>
        <v>65.061937938565066</v>
      </c>
      <c r="Z103" s="398">
        <f>DB!H30*$X103</f>
        <v>1.9518581381569419E-3</v>
      </c>
      <c r="AA103" s="402">
        <f>DB!I30*$X103</f>
        <v>1.9518581381569419E-3</v>
      </c>
      <c r="AB103" s="402">
        <f>DB!J30*$X103</f>
        <v>1.9518581381569419E-3</v>
      </c>
      <c r="AC103" s="402">
        <f>DB!K30*$X103</f>
        <v>1.9518581381569419E-3</v>
      </c>
      <c r="AD103" s="407">
        <f>DB!L30*$X103</f>
        <v>3630.1958892201728</v>
      </c>
      <c r="AE103" s="401">
        <f>DB!M30*$X103</f>
        <v>0.4131433059098869</v>
      </c>
      <c r="AF103" s="401">
        <f>DB!N30*$X103</f>
        <v>1.4638936036177124</v>
      </c>
      <c r="AG103" s="401">
        <f>DB!O30*$X103</f>
        <v>3.2530968969282578E-2</v>
      </c>
      <c r="AH103" s="401">
        <f>DB!P30*$X103</f>
        <v>8.8484235596448385E-2</v>
      </c>
      <c r="AI103" s="401">
        <f>DB!Q30*$X103</f>
        <v>9.2713261562455115E-2</v>
      </c>
      <c r="AJ103" s="401">
        <f>DB!R30*$X103</f>
        <v>1.7436599367535419E-2</v>
      </c>
      <c r="AK103" s="402">
        <f>DB!S30*1000*$X103</f>
        <v>6.4086008869486594E-2</v>
      </c>
      <c r="AL103" s="401">
        <f>DB!T30*$X103</f>
        <v>0</v>
      </c>
      <c r="AM103" s="400">
        <f>DB!U30*1000*$X103</f>
        <v>7.1568131732421643E-3</v>
      </c>
      <c r="AN103" s="400">
        <f>DB!V30*1000*$X103</f>
        <v>8.0026183664434694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1.9518581381569418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2</v>
      </c>
      <c r="P104" s="224">
        <f>DB!AQ31</f>
        <v>2</v>
      </c>
      <c r="Q104" s="224">
        <f>DB!AR31</f>
        <v>0</v>
      </c>
      <c r="R104" s="224">
        <f t="shared" si="95"/>
        <v>4</v>
      </c>
      <c r="S104" s="224">
        <f>DB!AS31</f>
        <v>0</v>
      </c>
      <c r="T104" s="225">
        <f>DB!C31</f>
        <v>4</v>
      </c>
      <c r="U104" s="335">
        <f>DB!E31</f>
        <v>1118.5</v>
      </c>
      <c r="V104" s="352">
        <f>DB!F31*1000</f>
        <v>4.0266000000000002</v>
      </c>
      <c r="W104" s="177">
        <f t="shared" si="93"/>
        <v>279.625</v>
      </c>
      <c r="X104" s="450">
        <v>0.81063762535559336</v>
      </c>
      <c r="Y104" s="400">
        <f t="shared" si="94"/>
        <v>3.2641134622568324</v>
      </c>
      <c r="Z104" s="398">
        <f>DB!H31*$X104</f>
        <v>9.7923403867704976E-5</v>
      </c>
      <c r="AA104" s="402">
        <f>DB!I31*$X104</f>
        <v>9.7923403867704976E-5</v>
      </c>
      <c r="AB104" s="402">
        <f>DB!J31*$X104</f>
        <v>9.7923403867704976E-5</v>
      </c>
      <c r="AC104" s="402">
        <f>DB!K31*$X104</f>
        <v>9.7923403867704976E-5</v>
      </c>
      <c r="AD104" s="407">
        <f>DB!L31*$X104</f>
        <v>182.12447474008221</v>
      </c>
      <c r="AE104" s="401">
        <f>DB!M31*$X104</f>
        <v>2.0727120485330885E-2</v>
      </c>
      <c r="AF104" s="401">
        <f>DB!N31*$X104</f>
        <v>7.3442552900778724E-2</v>
      </c>
      <c r="AG104" s="401">
        <f>DB!O31*$X104</f>
        <v>1.6320567311284161E-3</v>
      </c>
      <c r="AH104" s="401">
        <f>DB!P31*$X104</f>
        <v>4.439194308669292E-3</v>
      </c>
      <c r="AI104" s="401">
        <f>DB!Q31*$X104</f>
        <v>4.6513616837159854E-3</v>
      </c>
      <c r="AJ104" s="401">
        <f>DB!R31*$X104</f>
        <v>8.74782407884831E-4</v>
      </c>
      <c r="AK104" s="402">
        <f>DB!S31*1000*$X104</f>
        <v>3.2151517603229798E-3</v>
      </c>
      <c r="AL104" s="401">
        <f>DB!T31*$X104</f>
        <v>0</v>
      </c>
      <c r="AM104" s="400">
        <f>DB!U31*1000*$X104</f>
        <v>3.5905248084825157E-4</v>
      </c>
      <c r="AN104" s="400">
        <f>DB!V31*1000*$X104</f>
        <v>0.40148595585759034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9.792340386770497E-2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8</v>
      </c>
      <c r="Q106" s="224">
        <f>DB!AR33</f>
        <v>0</v>
      </c>
      <c r="R106" s="224">
        <f t="shared" si="95"/>
        <v>8</v>
      </c>
      <c r="S106" s="224">
        <f>DB!AS33</f>
        <v>0</v>
      </c>
      <c r="T106" s="225">
        <f>DB!C33</f>
        <v>8</v>
      </c>
      <c r="U106" s="335">
        <f>DB!E33</f>
        <v>306.5</v>
      </c>
      <c r="V106" s="352">
        <f>DB!F33*1000</f>
        <v>1.1033999999999999</v>
      </c>
      <c r="W106" s="177">
        <f t="shared" si="93"/>
        <v>38.3125</v>
      </c>
      <c r="X106" s="450">
        <v>0.81063762535559336</v>
      </c>
      <c r="Y106" s="400">
        <f t="shared" si="94"/>
        <v>0.89445755581736164</v>
      </c>
      <c r="Z106" s="398">
        <f>DB!H33*$X106</f>
        <v>2.6833726674520855E-5</v>
      </c>
      <c r="AA106" s="402">
        <f>DB!I33*$X106</f>
        <v>2.6833726674520855E-5</v>
      </c>
      <c r="AB106" s="402">
        <f>DB!J33*$X106</f>
        <v>2.6833726674520855E-5</v>
      </c>
      <c r="AC106" s="402">
        <f>DB!K33*$X106</f>
        <v>2.6833726674520855E-5</v>
      </c>
      <c r="AD106" s="407">
        <f>DB!L33*$X106</f>
        <v>49.907153784385514</v>
      </c>
      <c r="AE106" s="401">
        <f>DB!M33*$X106</f>
        <v>5.6798054794402466E-3</v>
      </c>
      <c r="AF106" s="401">
        <f>DB!N33*$X106</f>
        <v>1.6100236004712509E-2</v>
      </c>
      <c r="AG106" s="401">
        <f>DB!O33*$X106</f>
        <v>4.4722877790868087E-4</v>
      </c>
      <c r="AH106" s="401">
        <f>DB!P33*$X106</f>
        <v>1.2164622759116121E-3</v>
      </c>
      <c r="AI106" s="401">
        <f>DB!Q33*$X106</f>
        <v>1.2746020170397404E-3</v>
      </c>
      <c r="AJ106" s="401">
        <f>DB!R33*$X106</f>
        <v>2.3971462495905294E-4</v>
      </c>
      <c r="AK106" s="402">
        <f>DB!S33*1000*$X106</f>
        <v>8.8104069248010129E-4</v>
      </c>
      <c r="AL106" s="401">
        <f>DB!T33*$X106</f>
        <v>0</v>
      </c>
      <c r="AM106" s="400">
        <f>DB!U33*1000*$X106</f>
        <v>9.8390331139909789E-5</v>
      </c>
      <c r="AN106" s="400">
        <f>DB!V33*1000*$X106</f>
        <v>0.11001827936553547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2.6833726674520851E-2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2</v>
      </c>
      <c r="J107" s="224">
        <f>DB!AK34</f>
        <v>0</v>
      </c>
      <c r="K107" s="224">
        <f>DB!AL34</f>
        <v>2</v>
      </c>
      <c r="L107" s="224">
        <f>DB!AM34</f>
        <v>105</v>
      </c>
      <c r="M107" s="224">
        <f>DB!AN34</f>
        <v>175</v>
      </c>
      <c r="N107" s="224">
        <f>DB!AO34</f>
        <v>66</v>
      </c>
      <c r="O107" s="224">
        <f>DB!AP34</f>
        <v>94</v>
      </c>
      <c r="P107" s="224">
        <f>DB!AQ34</f>
        <v>68</v>
      </c>
      <c r="Q107" s="224">
        <f>DB!AR34</f>
        <v>12</v>
      </c>
      <c r="R107" s="224">
        <f t="shared" si="95"/>
        <v>524</v>
      </c>
      <c r="S107" s="224">
        <f>DB!AS34</f>
        <v>0</v>
      </c>
      <c r="T107" s="225">
        <f>DB!C34</f>
        <v>524</v>
      </c>
      <c r="U107" s="335">
        <f>DB!E34</f>
        <v>40289.43</v>
      </c>
      <c r="V107" s="352">
        <f>DB!F34*1000</f>
        <v>116.0335584</v>
      </c>
      <c r="W107" s="177">
        <f t="shared" si="93"/>
        <v>76.888225190839691</v>
      </c>
      <c r="X107" s="450">
        <v>0.81063762535559336</v>
      </c>
      <c r="Y107" s="400">
        <f t="shared" si="94"/>
        <v>94.061168242935565</v>
      </c>
      <c r="Z107" s="398">
        <f>DB!H34*$X107</f>
        <v>2.8218350472880671E-3</v>
      </c>
      <c r="AA107" s="402">
        <f>DB!I34*$X107</f>
        <v>2.8218350472880671E-3</v>
      </c>
      <c r="AB107" s="402">
        <f>DB!J34*$X107</f>
        <v>2.8218350472880671E-3</v>
      </c>
      <c r="AC107" s="402">
        <f>DB!K34*$X107</f>
        <v>2.8218350472880671E-3</v>
      </c>
      <c r="AD107" s="407">
        <f>DB!L34*$X107</f>
        <v>5248.2369432828327</v>
      </c>
      <c r="AE107" s="401">
        <f>DB!M34*$X107</f>
        <v>0.59728841834263924</v>
      </c>
      <c r="AF107" s="401">
        <f>DB!N34*$X107</f>
        <v>1.2698257712796301</v>
      </c>
      <c r="AG107" s="401">
        <f>DB!O34*$X107</f>
        <v>4.7030584121467864E-2</v>
      </c>
      <c r="AH107" s="401">
        <f>DB!P34*$X107</f>
        <v>0.12792318881039236</v>
      </c>
      <c r="AI107" s="401">
        <f>DB!Q34*$X107</f>
        <v>0.13403716474618318</v>
      </c>
      <c r="AJ107" s="401">
        <f>DB!R34*$X107</f>
        <v>2.5208393089106731E-2</v>
      </c>
      <c r="AK107" s="402">
        <f>DB!S34*1000*$X107</f>
        <v>9.2650250719291533E-2</v>
      </c>
      <c r="AL107" s="401">
        <f>DB!T34*$X107</f>
        <v>0</v>
      </c>
      <c r="AM107" s="400">
        <f>DB!U34*1000*$X107</f>
        <v>1.0346728506722913E-2</v>
      </c>
      <c r="AN107" s="400">
        <f>DB!V34*1000*$X107</f>
        <v>11.569523693881075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2.8218350472880669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0</v>
      </c>
      <c r="I108" s="224">
        <f>DB!AJ35</f>
        <v>1</v>
      </c>
      <c r="J108" s="224">
        <f>DB!AK35</f>
        <v>1</v>
      </c>
      <c r="K108" s="224">
        <f>DB!AL35</f>
        <v>3</v>
      </c>
      <c r="L108" s="224">
        <f>DB!AM35</f>
        <v>20</v>
      </c>
      <c r="M108" s="224">
        <f>DB!AN35</f>
        <v>25</v>
      </c>
      <c r="N108" s="224">
        <f>DB!AO35</f>
        <v>11</v>
      </c>
      <c r="O108" s="224">
        <f>DB!AP35</f>
        <v>11</v>
      </c>
      <c r="P108" s="224">
        <f>DB!AQ35</f>
        <v>11</v>
      </c>
      <c r="Q108" s="224">
        <f>DB!AR35</f>
        <v>2</v>
      </c>
      <c r="R108" s="224">
        <f t="shared" si="95"/>
        <v>85</v>
      </c>
      <c r="S108" s="224">
        <f>DB!AS35</f>
        <v>3</v>
      </c>
      <c r="T108" s="225">
        <f>DB!C35</f>
        <v>88</v>
      </c>
      <c r="U108" s="335">
        <f>DB!E35</f>
        <v>4656.3999999999996</v>
      </c>
      <c r="V108" s="352">
        <f>DB!F35*1000</f>
        <v>8.3815200000000001</v>
      </c>
      <c r="W108" s="177">
        <f t="shared" si="93"/>
        <v>52.913636363636357</v>
      </c>
      <c r="X108" s="450">
        <v>0.81063762535559336</v>
      </c>
      <c r="Y108" s="400">
        <f t="shared" si="94"/>
        <v>6.7943754696704133</v>
      </c>
      <c r="Z108" s="398">
        <f>DB!H35*$X108</f>
        <v>2.0383126409011238E-4</v>
      </c>
      <c r="AA108" s="402">
        <f>DB!I35*$X108</f>
        <v>2.0383126409011238E-4</v>
      </c>
      <c r="AB108" s="402">
        <f>DB!J35*$X108</f>
        <v>2.0383126409011238E-4</v>
      </c>
      <c r="AC108" s="402">
        <f>DB!K35*$X108</f>
        <v>2.0383126409011238E-4</v>
      </c>
      <c r="AD108" s="407">
        <f>DB!L35*$X108</f>
        <v>379.09897370573032</v>
      </c>
      <c r="AE108" s="401">
        <f>DB!M35*$X108</f>
        <v>4.3144284232407126E-2</v>
      </c>
      <c r="AF108" s="401">
        <f>DB!N35*$X108</f>
        <v>9.1724068840550579E-2</v>
      </c>
      <c r="AG108" s="401">
        <f>DB!O35*$X108</f>
        <v>3.3971877348352064E-3</v>
      </c>
      <c r="AH108" s="401">
        <f>DB!P35*$X108</f>
        <v>9.2403506387517612E-3</v>
      </c>
      <c r="AI108" s="401">
        <f>DB!Q35*$X108</f>
        <v>9.6819850442803387E-3</v>
      </c>
      <c r="AJ108" s="401">
        <f>DB!R35*$X108</f>
        <v>1.8208926258716708E-3</v>
      </c>
      <c r="AK108" s="402">
        <f>DB!S35*1000*$X108</f>
        <v>6.6924598376253567E-3</v>
      </c>
      <c r="AL108" s="401">
        <f>DB!T35*$X108</f>
        <v>0</v>
      </c>
      <c r="AM108" s="400">
        <f>DB!U35*1000*$X108</f>
        <v>7.4738130166374464E-4</v>
      </c>
      <c r="AN108" s="400">
        <f>DB!V35*1000*$X108</f>
        <v>0.83570818276946079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0.20383126409011237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0</v>
      </c>
      <c r="J109" s="224">
        <f>DB!AK36</f>
        <v>0</v>
      </c>
      <c r="K109" s="224">
        <f>DB!AL36</f>
        <v>1</v>
      </c>
      <c r="L109" s="224">
        <f>DB!AM36</f>
        <v>4</v>
      </c>
      <c r="M109" s="224">
        <f>DB!AN36</f>
        <v>2</v>
      </c>
      <c r="N109" s="224">
        <f>DB!AO36</f>
        <v>1</v>
      </c>
      <c r="O109" s="224">
        <f>DB!AP36</f>
        <v>2</v>
      </c>
      <c r="P109" s="224">
        <f>DB!AQ36</f>
        <v>5</v>
      </c>
      <c r="Q109" s="224">
        <f>DB!AR36</f>
        <v>1</v>
      </c>
      <c r="R109" s="224">
        <f t="shared" si="95"/>
        <v>16</v>
      </c>
      <c r="S109" s="224">
        <f>DB!AS36</f>
        <v>0</v>
      </c>
      <c r="T109" s="225">
        <f>DB!C36</f>
        <v>16</v>
      </c>
      <c r="U109" s="335">
        <f>DB!E36</f>
        <v>3346.8</v>
      </c>
      <c r="V109" s="352">
        <f>DB!F36*1000</f>
        <v>8.4339359999999992</v>
      </c>
      <c r="W109" s="177">
        <f t="shared" si="93"/>
        <v>209.17500000000001</v>
      </c>
      <c r="X109" s="450">
        <v>0.81063762535559336</v>
      </c>
      <c r="Y109" s="400">
        <f t="shared" si="94"/>
        <v>6.8368658514410514</v>
      </c>
      <c r="Z109" s="398">
        <f>DB!H36*$X109</f>
        <v>2.0510597554323153E-4</v>
      </c>
      <c r="AA109" s="402">
        <f>DB!I36*$X109</f>
        <v>2.0510597554323153E-4</v>
      </c>
      <c r="AB109" s="402">
        <f>DB!J36*$X109</f>
        <v>2.0510597554323153E-4</v>
      </c>
      <c r="AC109" s="402">
        <f>DB!K36*$X109</f>
        <v>2.0510597554323153E-4</v>
      </c>
      <c r="AD109" s="407">
        <f>DB!L36*$X109</f>
        <v>381.46976704700489</v>
      </c>
      <c r="AE109" s="401">
        <f>DB!M36*$X109</f>
        <v>4.3414098156650677E-2</v>
      </c>
      <c r="AF109" s="401">
        <f>DB!N36*$X109</f>
        <v>9.2297688994454202E-2</v>
      </c>
      <c r="AG109" s="401">
        <f>DB!O36*$X109</f>
        <v>3.4184329257205257E-3</v>
      </c>
      <c r="AH109" s="401">
        <f>DB!P36*$X109</f>
        <v>9.2981375579598308E-3</v>
      </c>
      <c r="AI109" s="401">
        <f>DB!Q36*$X109</f>
        <v>9.7425338383034989E-3</v>
      </c>
      <c r="AJ109" s="401">
        <f>DB!R36*$X109</f>
        <v>1.8322800481862019E-3</v>
      </c>
      <c r="AK109" s="402">
        <f>DB!S36*1000*$X109</f>
        <v>6.7343128636694364E-3</v>
      </c>
      <c r="AL109" s="401">
        <f>DB!T36*$X109</f>
        <v>0</v>
      </c>
      <c r="AM109" s="400">
        <f>DB!U36*1000*$X109</f>
        <v>7.5205524365851563E-4</v>
      </c>
      <c r="AN109" s="400">
        <f>DB!V36*1000*$X109</f>
        <v>0.84093449972724932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0.20510597554323154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1</v>
      </c>
      <c r="I110" s="227">
        <f>DB!AJ37</f>
        <v>7</v>
      </c>
      <c r="J110" s="227">
        <f>DB!AK37</f>
        <v>0</v>
      </c>
      <c r="K110" s="227">
        <f>DB!AL37</f>
        <v>6</v>
      </c>
      <c r="L110" s="227">
        <f>DB!AM37</f>
        <v>102</v>
      </c>
      <c r="M110" s="227">
        <f>DB!AN37</f>
        <v>149</v>
      </c>
      <c r="N110" s="227">
        <f>DB!AO37</f>
        <v>55</v>
      </c>
      <c r="O110" s="227">
        <f>DB!AP37</f>
        <v>58</v>
      </c>
      <c r="P110" s="227">
        <f>DB!AQ37</f>
        <v>75</v>
      </c>
      <c r="Q110" s="227">
        <f>DB!AR37</f>
        <v>8</v>
      </c>
      <c r="R110" s="227">
        <f t="shared" si="95"/>
        <v>461</v>
      </c>
      <c r="S110" s="227">
        <f>DB!AS37</f>
        <v>31</v>
      </c>
      <c r="T110" s="228">
        <f>DB!C37</f>
        <v>492</v>
      </c>
      <c r="U110" s="336">
        <f>DB!E37</f>
        <v>13044.98</v>
      </c>
      <c r="V110" s="353">
        <f>DB!F37*1000</f>
        <v>20.146667111999999</v>
      </c>
      <c r="W110" s="204">
        <f t="shared" si="93"/>
        <v>26.514186991869916</v>
      </c>
      <c r="X110" s="451">
        <v>0.81063762535559336</v>
      </c>
      <c r="Y110" s="411">
        <f t="shared" si="94"/>
        <v>16.331646386501308</v>
      </c>
      <c r="Z110" s="399">
        <f>DB!H37*$X110</f>
        <v>4.8994939159503932E-4</v>
      </c>
      <c r="AA110" s="408">
        <f>DB!I37*$X110</f>
        <v>4.8994939159503932E-4</v>
      </c>
      <c r="AB110" s="408">
        <f>DB!J37*$X110</f>
        <v>4.8994939159503932E-4</v>
      </c>
      <c r="AC110" s="408">
        <f>DB!K37*$X110</f>
        <v>4.8994939159503932E-4</v>
      </c>
      <c r="AD110" s="409">
        <f>DB!L37*$X110</f>
        <v>911.24054178122549</v>
      </c>
      <c r="AE110" s="410">
        <f>DB!M37*$X110</f>
        <v>0.10370595455428332</v>
      </c>
      <c r="AF110" s="410">
        <f>DB!N37*$X110</f>
        <v>0.22047722621776769</v>
      </c>
      <c r="AG110" s="410">
        <f>DB!O37*$X110</f>
        <v>8.1658231932506542E-3</v>
      </c>
      <c r="AH110" s="410">
        <f>DB!P37*$X110</f>
        <v>2.221103908564178E-2</v>
      </c>
      <c r="AI110" s="410">
        <f>DB!Q37*$X110</f>
        <v>2.3272596100764365E-2</v>
      </c>
      <c r="AJ110" s="410">
        <f>DB!R37*$X110</f>
        <v>4.3768812315823592E-3</v>
      </c>
      <c r="AK110" s="408">
        <f>DB!S37*1000*$X110</f>
        <v>1.608667169070379E-2</v>
      </c>
      <c r="AL110" s="410">
        <f>DB!T37*$X110</f>
        <v>0</v>
      </c>
      <c r="AM110" s="411">
        <f>DB!U37*1000*$X110</f>
        <v>1.7964811025151443E-3</v>
      </c>
      <c r="AN110" s="411">
        <f>DB!V37*1000*$X110</f>
        <v>2.0087925055396614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0.48994939159503936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20</v>
      </c>
      <c r="I111" s="230">
        <f t="shared" si="96"/>
        <v>215</v>
      </c>
      <c r="J111" s="230">
        <f t="shared" si="96"/>
        <v>78</v>
      </c>
      <c r="K111" s="230">
        <f t="shared" si="96"/>
        <v>505</v>
      </c>
      <c r="L111" s="230">
        <f t="shared" si="96"/>
        <v>11181</v>
      </c>
      <c r="M111" s="230">
        <f t="shared" si="96"/>
        <v>15954</v>
      </c>
      <c r="N111" s="230">
        <f t="shared" si="96"/>
        <v>5575</v>
      </c>
      <c r="O111" s="230">
        <f t="shared" si="96"/>
        <v>4437</v>
      </c>
      <c r="P111" s="230">
        <f t="shared" si="96"/>
        <v>6737</v>
      </c>
      <c r="Q111" s="230">
        <f t="shared" si="96"/>
        <v>1004</v>
      </c>
      <c r="R111" s="230">
        <f t="shared" si="96"/>
        <v>45706</v>
      </c>
      <c r="S111" s="230">
        <f t="shared" si="96"/>
        <v>956</v>
      </c>
      <c r="T111" s="231">
        <f>SUM(T96:T110)</f>
        <v>46662</v>
      </c>
      <c r="U111" s="337">
        <f>SUM(U96:U110)</f>
        <v>1496168.6200000108</v>
      </c>
      <c r="V111" s="354">
        <f>SUM(V96:V110)</f>
        <v>5181.6001821039727</v>
      </c>
      <c r="W111" s="239"/>
      <c r="X111" s="382"/>
      <c r="Y111" s="445">
        <f>SUM(Y96:Y110)</f>
        <v>4200.4000671628746</v>
      </c>
      <c r="Z111" s="447">
        <f>SUM(Z96:Z110)</f>
        <v>0.12601200201488957</v>
      </c>
      <c r="AA111" s="448">
        <f>SUM(AA96:AA110)</f>
        <v>0.12601200201488957</v>
      </c>
      <c r="AB111" s="448">
        <f>SUM(AB96:AB110)</f>
        <v>0.12601200201488957</v>
      </c>
      <c r="AC111" s="448">
        <f t="shared" ref="AC111" si="97">SUM(AC96:AC110)</f>
        <v>0.12601200201488957</v>
      </c>
      <c r="AD111" s="444">
        <f>SUM(AD96:AD110)</f>
        <v>234365.52214741634</v>
      </c>
      <c r="AE111" s="449">
        <f>SUM(AE96:AE110)</f>
        <v>26.672540426484396</v>
      </c>
      <c r="AF111" s="449">
        <f t="shared" ref="AF111:AG111" si="98">SUM(AF96:AF110)</f>
        <v>98.596207631606589</v>
      </c>
      <c r="AG111" s="449">
        <f t="shared" si="98"/>
        <v>2.1002000335814408</v>
      </c>
      <c r="AH111" s="449">
        <f t="shared" ref="AH111" si="99">SUM(AH96:AH110)</f>
        <v>5.7125440913416279</v>
      </c>
      <c r="AI111" s="449">
        <f t="shared" ref="AI111" si="100">SUM(AI96:AI110)</f>
        <v>5.9855700957071489</v>
      </c>
      <c r="AJ111" s="449">
        <f t="shared" ref="AJ111" si="101">SUM(AJ96:AJ110)</f>
        <v>1.125707217999665</v>
      </c>
      <c r="AK111" s="448">
        <f t="shared" ref="AK111:AQ111" si="102">SUM(AK96:AK110)</f>
        <v>4.1373940661555277</v>
      </c>
      <c r="AL111" s="449">
        <f t="shared" si="102"/>
        <v>0</v>
      </c>
      <c r="AM111" s="445">
        <f t="shared" si="102"/>
        <v>0.46204400738791934</v>
      </c>
      <c r="AN111" s="445">
        <f t="shared" si="102"/>
        <v>516.64920826105356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126.01200201488957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3187</v>
      </c>
      <c r="I114" s="230">
        <f t="shared" si="106"/>
        <v>12474</v>
      </c>
      <c r="J114" s="230">
        <f t="shared" si="106"/>
        <v>3293</v>
      </c>
      <c r="K114" s="230">
        <f t="shared" si="106"/>
        <v>7477</v>
      </c>
      <c r="L114" s="230">
        <f t="shared" si="106"/>
        <v>22011</v>
      </c>
      <c r="M114" s="230">
        <f t="shared" si="106"/>
        <v>24404</v>
      </c>
      <c r="N114" s="230">
        <f t="shared" si="106"/>
        <v>9238</v>
      </c>
      <c r="O114" s="230">
        <f t="shared" si="106"/>
        <v>8849</v>
      </c>
      <c r="P114" s="230">
        <f t="shared" si="106"/>
        <v>11343</v>
      </c>
      <c r="Q114" s="230">
        <f t="shared" si="106"/>
        <v>1543</v>
      </c>
      <c r="R114" s="230">
        <f t="shared" si="106"/>
        <v>103819</v>
      </c>
      <c r="S114" s="230">
        <f t="shared" si="106"/>
        <v>1135</v>
      </c>
      <c r="T114" s="231">
        <f>SUM(T77,T111,T92)</f>
        <v>132066</v>
      </c>
      <c r="U114" s="337">
        <f>SUM(U77,U111,U92)</f>
        <v>2718105.8900000108</v>
      </c>
      <c r="V114" s="354">
        <f>SUM(V77,V111,V92)</f>
        <v>9352.5685905926402</v>
      </c>
      <c r="W114" s="239"/>
      <c r="X114" s="404"/>
      <c r="Y114" s="445">
        <f>SUM(Y77,Y111,Y92)</f>
        <v>8172.5181436017301</v>
      </c>
      <c r="Z114" s="447">
        <f>SUM(Z77,Z111,Z92)</f>
        <v>100.77770586128136</v>
      </c>
      <c r="AA114" s="448">
        <f t="shared" ref="AA114:AX114" si="107">SUM(AA77,AA111,AA92)</f>
        <v>83.331426999200275</v>
      </c>
      <c r="AB114" s="448">
        <f t="shared" si="107"/>
        <v>88.971201162396767</v>
      </c>
      <c r="AC114" s="448">
        <f t="shared" si="107"/>
        <v>96.855807078865482</v>
      </c>
      <c r="AD114" s="444">
        <f t="shared" si="107"/>
        <v>567731.98304378358</v>
      </c>
      <c r="AE114" s="449">
        <f t="shared" si="107"/>
        <v>2288.004221473017</v>
      </c>
      <c r="AF114" s="449">
        <f t="shared" si="107"/>
        <v>312.50970810148169</v>
      </c>
      <c r="AG114" s="449">
        <f t="shared" si="107"/>
        <v>222.14410399314187</v>
      </c>
      <c r="AH114" s="449">
        <f t="shared" si="107"/>
        <v>228.19188895700452</v>
      </c>
      <c r="AI114" s="449">
        <f t="shared" si="107"/>
        <v>89.845889701053977</v>
      </c>
      <c r="AJ114" s="449">
        <f t="shared" si="107"/>
        <v>138.32920546005144</v>
      </c>
      <c r="AK114" s="448">
        <f>SUM(AK77,AK111,AK92)</f>
        <v>83.600954800923589</v>
      </c>
      <c r="AL114" s="449">
        <f t="shared" si="107"/>
        <v>341.6756230860131</v>
      </c>
      <c r="AM114" s="445">
        <f>SUM(AM77,AM111,AM92)</f>
        <v>6568.5166796751892</v>
      </c>
      <c r="AN114" s="445">
        <f>SUM(AN77,AN111,AN92)</f>
        <v>4179.4689865206501</v>
      </c>
      <c r="AO114" s="445">
        <f t="shared" ref="AO114" si="108">SUM(AO77,AO111,AO92)</f>
        <v>1978.8297612175807</v>
      </c>
      <c r="AP114" s="449">
        <f>SUM(AP77,AP111,AP92)</f>
        <v>453.942427349703</v>
      </c>
      <c r="AQ114" s="445">
        <f t="shared" ref="AQ114" si="109">SUM(AQ77,AQ111,AQ92)</f>
        <v>2654.9321461565178</v>
      </c>
      <c r="AR114" s="445">
        <f>SUM(AR77,AR111,AR92)</f>
        <v>10646.247612292387</v>
      </c>
      <c r="AS114" s="445">
        <f>SUM(AS77,AS111,AS92)</f>
        <v>14027.028871358449</v>
      </c>
      <c r="AT114" s="445">
        <f t="shared" si="107"/>
        <v>1327.130334341135</v>
      </c>
      <c r="AU114" s="445">
        <f t="shared" si="107"/>
        <v>2300.1407013025846</v>
      </c>
      <c r="AV114" s="445">
        <f>SUM(AV77,AV111,AV92)</f>
        <v>21150.418879216311</v>
      </c>
      <c r="AW114" s="449">
        <f>SUM(AW77,AW111,AW92)</f>
        <v>597.45449974600331</v>
      </c>
      <c r="AX114" s="449">
        <f t="shared" si="107"/>
        <v>387.84208500235241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3187</v>
      </c>
      <c r="I117" s="230">
        <v>12474</v>
      </c>
      <c r="J117" s="230">
        <v>3293</v>
      </c>
      <c r="K117" s="230">
        <v>7477</v>
      </c>
      <c r="L117" s="230">
        <v>22011</v>
      </c>
      <c r="M117" s="230">
        <v>24404</v>
      </c>
      <c r="N117" s="230">
        <v>9238</v>
      </c>
      <c r="O117" s="230">
        <v>8849</v>
      </c>
      <c r="P117" s="230">
        <v>11343</v>
      </c>
      <c r="Q117" s="230">
        <v>1543</v>
      </c>
      <c r="R117" s="446">
        <v>103819</v>
      </c>
      <c r="S117" s="446">
        <v>1135</v>
      </c>
      <c r="T117" s="231">
        <v>132066</v>
      </c>
      <c r="U117" s="337">
        <v>2718105.8900000108</v>
      </c>
      <c r="V117" s="354">
        <v>9352.5685905926402</v>
      </c>
      <c r="W117" s="239"/>
      <c r="X117" s="442"/>
      <c r="Y117" s="443"/>
      <c r="Z117" s="465">
        <v>105.86042180163963</v>
      </c>
      <c r="AA117" s="280">
        <v>87.03221166571474</v>
      </c>
      <c r="AB117" s="280">
        <v>93.002256169329229</v>
      </c>
      <c r="AC117" s="280">
        <v>101.59447538386429</v>
      </c>
      <c r="AD117" s="230">
        <v>638854.08407140372</v>
      </c>
      <c r="AE117" s="310">
        <v>2382.9936893010436</v>
      </c>
      <c r="AF117" s="310">
        <v>347.12835484169113</v>
      </c>
      <c r="AG117" s="310">
        <v>249.98136195588015</v>
      </c>
      <c r="AH117" s="310">
        <v>238.02739262480696</v>
      </c>
      <c r="AI117" s="310">
        <v>90.479012223723984</v>
      </c>
      <c r="AJ117" s="310">
        <v>150.59319059596532</v>
      </c>
      <c r="AK117" s="280">
        <v>81.428964338457291</v>
      </c>
      <c r="AL117" s="310">
        <v>319.85718967752263</v>
      </c>
      <c r="AM117" s="354">
        <v>6191.2329575564618</v>
      </c>
      <c r="AN117" s="354">
        <v>4775.8494879733262</v>
      </c>
      <c r="AO117" s="354">
        <v>2282.5268722702031</v>
      </c>
      <c r="AP117" s="310">
        <v>501.33897830188016</v>
      </c>
      <c r="AQ117" s="354">
        <v>2503.3247223436265</v>
      </c>
      <c r="AR117" s="354">
        <v>9924.9610626897884</v>
      </c>
      <c r="AS117" s="354">
        <v>13007.025884715169</v>
      </c>
      <c r="AT117" s="354">
        <v>1510.9149971837478</v>
      </c>
      <c r="AU117" s="354">
        <v>2565.3789698394235</v>
      </c>
      <c r="AV117" s="354">
        <v>20686.71307759473</v>
      </c>
      <c r="AW117" s="310">
        <v>715.48209396333141</v>
      </c>
      <c r="AX117" s="310">
        <v>359.67819690094535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0.87382605799032853</v>
      </c>
      <c r="Z119" s="44">
        <f t="shared" ref="Z119:AX119" si="110">Z114/Z117</f>
        <v>0.95198662678784507</v>
      </c>
      <c r="AA119" s="44">
        <f t="shared" si="110"/>
        <v>0.95747798894587499</v>
      </c>
      <c r="AB119" s="44">
        <f t="shared" si="110"/>
        <v>0.9566563740174957</v>
      </c>
      <c r="AC119" s="44">
        <f t="shared" si="110"/>
        <v>0.95335702766224006</v>
      </c>
      <c r="AD119" s="44">
        <f t="shared" si="110"/>
        <v>0.88867238575926366</v>
      </c>
      <c r="AE119" s="44">
        <f t="shared" si="110"/>
        <v>0.9601385986649893</v>
      </c>
      <c r="AF119" s="44">
        <f t="shared" si="110"/>
        <v>0.90027133693530348</v>
      </c>
      <c r="AG119" s="44">
        <f t="shared" si="110"/>
        <v>0.88864266621744648</v>
      </c>
      <c r="AH119" s="44">
        <f t="shared" si="110"/>
        <v>0.95867911016735052</v>
      </c>
      <c r="AI119" s="44">
        <f t="shared" si="110"/>
        <v>0.99300254824727185</v>
      </c>
      <c r="AJ119" s="44">
        <f t="shared" si="110"/>
        <v>0.91856215352513781</v>
      </c>
      <c r="AK119" s="44">
        <f t="shared" si="110"/>
        <v>1.0266734383780012</v>
      </c>
      <c r="AL119" s="44">
        <f t="shared" si="110"/>
        <v>1.0682130466740098</v>
      </c>
      <c r="AM119" s="44">
        <f t="shared" si="110"/>
        <v>1.0609383825007341</v>
      </c>
      <c r="AN119" s="44">
        <f t="shared" si="110"/>
        <v>0.87512577543440229</v>
      </c>
      <c r="AO119" s="44">
        <f t="shared" si="110"/>
        <v>0.86694697234799034</v>
      </c>
      <c r="AP119" s="44">
        <f t="shared" si="110"/>
        <v>0.90546007192036559</v>
      </c>
      <c r="AQ119" s="44">
        <f t="shared" si="110"/>
        <v>1.0605624282218391</v>
      </c>
      <c r="AR119" s="44">
        <f t="shared" si="110"/>
        <v>1.0726739928798392</v>
      </c>
      <c r="AS119" s="44">
        <f t="shared" si="110"/>
        <v>1.0784193862366267</v>
      </c>
      <c r="AT119" s="44">
        <f t="shared" si="110"/>
        <v>0.87836201031482508</v>
      </c>
      <c r="AU119" s="44">
        <f t="shared" si="110"/>
        <v>0.8966085433555101</v>
      </c>
      <c r="AV119" s="44">
        <f t="shared" si="110"/>
        <v>1.0224156346096283</v>
      </c>
      <c r="AW119" s="44">
        <f t="shared" si="110"/>
        <v>0.8350376687087615</v>
      </c>
      <c r="AX119" s="44">
        <f t="shared" si="110"/>
        <v>1.0783030173751771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3120</v>
      </c>
      <c r="D2" s="38">
        <v>1126.5646551724101</v>
      </c>
      <c r="E2" s="38">
        <v>51271.410000000702</v>
      </c>
      <c r="F2" s="38">
        <v>0.207938009976673</v>
      </c>
      <c r="G2" s="38">
        <v>16.4331442307694</v>
      </c>
      <c r="H2" s="38">
        <v>13.5852833184759</v>
      </c>
      <c r="I2" s="38">
        <v>9.6150535813212308</v>
      </c>
      <c r="J2" s="38">
        <v>10.693558726400401</v>
      </c>
      <c r="K2" s="38">
        <v>12.5067781733967</v>
      </c>
      <c r="L2" s="38">
        <v>21232.134322697799</v>
      </c>
      <c r="M2" s="38">
        <v>146.18042101360001</v>
      </c>
      <c r="N2" s="38">
        <v>20.856182400660199</v>
      </c>
      <c r="O2" s="38">
        <v>1.4555660698367201</v>
      </c>
      <c r="P2" s="38">
        <v>3.1190701496500601</v>
      </c>
      <c r="Q2" s="38">
        <v>1.4763598708343999</v>
      </c>
      <c r="R2" s="38">
        <v>2.4952561197200902</v>
      </c>
      <c r="S2" s="38">
        <v>1.1228652538740299E-2</v>
      </c>
      <c r="T2" s="38">
        <v>2.4952561197200902</v>
      </c>
      <c r="U2" s="38">
        <v>3.5349461696034599</v>
      </c>
      <c r="V2" s="38">
        <v>5.8222642793467498E-2</v>
      </c>
      <c r="W2" s="38">
        <v>3.1190701496500401E-2</v>
      </c>
      <c r="X2" s="38">
        <v>0.103969004988336</v>
      </c>
      <c r="Y2" s="38">
        <v>0.95651484589270996</v>
      </c>
      <c r="Z2" s="38">
        <v>0.95651484589270996</v>
      </c>
      <c r="AA2" s="38">
        <v>6.4460783092767597</v>
      </c>
      <c r="AB2" s="38">
        <v>0.116445285586935</v>
      </c>
      <c r="AC2" s="38">
        <v>0.16635040798133899</v>
      </c>
      <c r="AD2" s="38">
        <v>5.6143262693700997</v>
      </c>
      <c r="AE2" s="38">
        <v>3.7428841795800798E-2</v>
      </c>
      <c r="AF2" s="38">
        <v>181.32194469966001</v>
      </c>
      <c r="AG2" s="38">
        <v>36.908996770859801</v>
      </c>
      <c r="AH2" s="38">
        <v>17.3503475524534</v>
      </c>
      <c r="AI2" s="38">
        <v>27</v>
      </c>
      <c r="AJ2" s="38">
        <v>74</v>
      </c>
      <c r="AK2" s="38">
        <v>21</v>
      </c>
      <c r="AL2" s="38">
        <v>53</v>
      </c>
      <c r="AM2" s="38">
        <v>79</v>
      </c>
      <c r="AN2" s="38">
        <v>282</v>
      </c>
      <c r="AO2" s="38">
        <v>512</v>
      </c>
      <c r="AP2" s="38">
        <v>1123</v>
      </c>
      <c r="AQ2" s="38">
        <v>862</v>
      </c>
      <c r="AR2" s="38">
        <v>83</v>
      </c>
      <c r="AS2" s="38">
        <v>4</v>
      </c>
    </row>
    <row r="3" spans="1:45" x14ac:dyDescent="0.25">
      <c r="A3" s="38" t="s">
        <v>293</v>
      </c>
      <c r="B3" s="38" t="s">
        <v>222</v>
      </c>
      <c r="C3" s="38">
        <v>1148</v>
      </c>
      <c r="D3" s="38">
        <v>1065.19444444444</v>
      </c>
      <c r="E3" s="38">
        <v>37725.199999999997</v>
      </c>
      <c r="F3" s="38">
        <v>0.14466482444000101</v>
      </c>
      <c r="G3" s="38">
        <v>32.8616724738676</v>
      </c>
      <c r="H3" s="38">
        <v>3.6166206109999899</v>
      </c>
      <c r="I3" s="38">
        <v>2.5547807996104002</v>
      </c>
      <c r="J3" s="38">
        <v>2.8460393128162602</v>
      </c>
      <c r="K3" s="38">
        <v>3.3253620977941498</v>
      </c>
      <c r="L3" s="38">
        <v>14771.435893919401</v>
      </c>
      <c r="M3" s="38">
        <v>83.1822740530001</v>
      </c>
      <c r="N3" s="38">
        <v>13.678059150802</v>
      </c>
      <c r="O3" s="38">
        <v>0.73779060464401203</v>
      </c>
      <c r="P3" s="38">
        <v>4.1952799087600203</v>
      </c>
      <c r="Q3" s="38">
        <v>2.3146371910400201</v>
      </c>
      <c r="R3" s="38">
        <v>1.30198341996</v>
      </c>
      <c r="S3" s="38">
        <v>1.4466482443999901E-3</v>
      </c>
      <c r="T3" s="38">
        <v>1.5913130688399999</v>
      </c>
      <c r="U3" s="38">
        <v>0.89692191152800604</v>
      </c>
      <c r="V3" s="38">
        <v>4.0506150843200299E-2</v>
      </c>
      <c r="W3" s="38">
        <v>3.1826261376799898E-2</v>
      </c>
      <c r="X3" s="38">
        <v>7.2332412220000503E-2</v>
      </c>
      <c r="Y3" s="38">
        <v>0.66545819242400495</v>
      </c>
      <c r="Z3" s="38">
        <v>0.66545819242400495</v>
      </c>
      <c r="AA3" s="38">
        <v>4.4846095576400096</v>
      </c>
      <c r="AB3" s="38">
        <v>8.1012301686400501E-2</v>
      </c>
      <c r="AC3" s="38">
        <v>0.11573185955200101</v>
      </c>
      <c r="AD3" s="38">
        <v>3.9059502598799898</v>
      </c>
      <c r="AE3" s="38">
        <v>2.6039668399200099E-2</v>
      </c>
      <c r="AF3" s="38">
        <v>126.14772691168</v>
      </c>
      <c r="AG3" s="38">
        <v>57.865929775999902</v>
      </c>
      <c r="AH3" s="38">
        <v>12.0708329512735</v>
      </c>
      <c r="AI3" s="38">
        <v>0</v>
      </c>
      <c r="AJ3" s="38">
        <v>59</v>
      </c>
      <c r="AK3" s="38">
        <v>6</v>
      </c>
      <c r="AL3" s="38">
        <v>5</v>
      </c>
      <c r="AM3" s="38">
        <v>29</v>
      </c>
      <c r="AN3" s="38">
        <v>105</v>
      </c>
      <c r="AO3" s="38">
        <v>204</v>
      </c>
      <c r="AP3" s="38">
        <v>325</v>
      </c>
      <c r="AQ3" s="38">
        <v>365</v>
      </c>
      <c r="AR3" s="38">
        <v>47</v>
      </c>
      <c r="AS3" s="38">
        <v>3</v>
      </c>
    </row>
    <row r="4" spans="1:45" x14ac:dyDescent="0.25">
      <c r="A4" s="38" t="s">
        <v>293</v>
      </c>
      <c r="B4" s="38" t="s">
        <v>223</v>
      </c>
      <c r="C4" s="38">
        <v>36</v>
      </c>
      <c r="D4" s="38">
        <v>1525.8728358209</v>
      </c>
      <c r="E4" s="38">
        <v>5083.2</v>
      </c>
      <c r="F4" s="38">
        <v>2.7922740476561202E-2</v>
      </c>
      <c r="G4" s="38">
        <v>141.19999999999999</v>
      </c>
      <c r="H4" s="38">
        <v>1.0424489777916199</v>
      </c>
      <c r="I4" s="38">
        <v>0.74013877423204899</v>
      </c>
      <c r="J4" s="38">
        <v>0.82353469245537803</v>
      </c>
      <c r="K4" s="38">
        <v>0.95905305956828801</v>
      </c>
      <c r="L4" s="38">
        <v>2840.8456547151</v>
      </c>
      <c r="M4" s="38">
        <v>28.327620213471299</v>
      </c>
      <c r="N4" s="38">
        <v>1.2844460619218201</v>
      </c>
      <c r="O4" s="38">
        <v>0.20383600547889699</v>
      </c>
      <c r="P4" s="38">
        <v>2.9598104905154901</v>
      </c>
      <c r="Q4" s="38">
        <v>1.2984074321601</v>
      </c>
      <c r="R4" s="38">
        <v>1.78705539049992</v>
      </c>
      <c r="S4" s="38">
        <v>1.12109803013393E-2</v>
      </c>
      <c r="T4" s="38">
        <v>0.55845480953122395</v>
      </c>
      <c r="U4" s="38">
        <v>0.17870553904999201</v>
      </c>
      <c r="V4" s="38">
        <v>7.8183673334371404E-3</v>
      </c>
      <c r="W4" s="38">
        <v>0.26247376047967502</v>
      </c>
      <c r="X4" s="38">
        <v>8.3768221429683599E-4</v>
      </c>
      <c r="Y4" s="38">
        <v>1.3961370238280601E-2</v>
      </c>
      <c r="Z4" s="38">
        <v>8.3768221429683598E-2</v>
      </c>
      <c r="AA4" s="38">
        <v>8.3768221429683598E-2</v>
      </c>
      <c r="AB4" s="38">
        <v>1.5636734666874302E-2</v>
      </c>
      <c r="AC4" s="38">
        <v>2.2338192381249001E-2</v>
      </c>
      <c r="AD4" s="38">
        <v>0.22338192381249</v>
      </c>
      <c r="AE4" s="38">
        <v>5.0260932857810097E-3</v>
      </c>
      <c r="AF4" s="38">
        <v>1.67536442859367</v>
      </c>
      <c r="AG4" s="38">
        <v>32.4601858040024</v>
      </c>
      <c r="AH4" s="38">
        <v>2.3298734653642699</v>
      </c>
      <c r="AI4" s="38">
        <v>1</v>
      </c>
      <c r="AJ4" s="38">
        <v>3</v>
      </c>
      <c r="AK4" s="38">
        <v>0</v>
      </c>
      <c r="AL4" s="38">
        <v>1</v>
      </c>
      <c r="AM4" s="38">
        <v>5</v>
      </c>
      <c r="AN4" s="38">
        <v>5</v>
      </c>
      <c r="AO4" s="38">
        <v>7</v>
      </c>
      <c r="AP4" s="38">
        <v>7</v>
      </c>
      <c r="AQ4" s="38">
        <v>7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636</v>
      </c>
      <c r="D5" s="38">
        <v>1100.1590909090901</v>
      </c>
      <c r="E5" s="38">
        <v>11581.1</v>
      </c>
      <c r="F5" s="38">
        <v>4.5867788811818001E-2</v>
      </c>
      <c r="G5" s="38">
        <v>18.209276729559701</v>
      </c>
      <c r="H5" s="38">
        <v>0.90971114476772896</v>
      </c>
      <c r="I5" s="38">
        <v>0.73235569469536199</v>
      </c>
      <c r="J5" s="38">
        <v>0.77088463729729095</v>
      </c>
      <c r="K5" s="38">
        <v>0.89228138501924403</v>
      </c>
      <c r="L5" s="38">
        <v>4683.4681799971204</v>
      </c>
      <c r="M5" s="38">
        <v>9.08182218474</v>
      </c>
      <c r="N5" s="38">
        <v>3.8872951018016</v>
      </c>
      <c r="O5" s="38">
        <v>0.32107452168272799</v>
      </c>
      <c r="P5" s="38">
        <v>7.3388462098909105E-2</v>
      </c>
      <c r="Q5" s="38">
        <v>4.1281009930636402E-2</v>
      </c>
      <c r="R5" s="38">
        <v>4.0363654154399901E-2</v>
      </c>
      <c r="S5" s="38">
        <v>4.5867788811818097E-5</v>
      </c>
      <c r="T5" s="38">
        <v>4.5867788811818199E-3</v>
      </c>
      <c r="U5" s="38">
        <v>1.37603366435455E-2</v>
      </c>
      <c r="V5" s="38">
        <v>6.42149043365453E-3</v>
      </c>
      <c r="W5" s="38">
        <v>2.2933894405909001E-2</v>
      </c>
      <c r="X5" s="38">
        <v>1.3760336643545499E-3</v>
      </c>
      <c r="Y5" s="38">
        <v>2.2933894405909001E-2</v>
      </c>
      <c r="Z5" s="38">
        <v>0.13760336643545501</v>
      </c>
      <c r="AA5" s="38">
        <v>0.13760336643545501</v>
      </c>
      <c r="AB5" s="38">
        <v>2.5685961734618099E-2</v>
      </c>
      <c r="AC5" s="38">
        <v>3.6694231049454497E-2</v>
      </c>
      <c r="AD5" s="38">
        <v>0.36694231049454401</v>
      </c>
      <c r="AE5" s="38">
        <v>8.2562019861273095E-3</v>
      </c>
      <c r="AF5" s="38">
        <v>2.75206732870909</v>
      </c>
      <c r="AG5" s="38">
        <v>1.0320252482659</v>
      </c>
      <c r="AH5" s="38">
        <v>1.9136041492290601</v>
      </c>
      <c r="AI5" s="38">
        <v>0</v>
      </c>
      <c r="AJ5" s="38">
        <v>5</v>
      </c>
      <c r="AK5" s="38">
        <v>0</v>
      </c>
      <c r="AL5" s="38">
        <v>0</v>
      </c>
      <c r="AM5" s="38">
        <v>1</v>
      </c>
      <c r="AN5" s="38">
        <v>5</v>
      </c>
      <c r="AO5" s="38">
        <v>19</v>
      </c>
      <c r="AP5" s="38">
        <v>115</v>
      </c>
      <c r="AQ5" s="38">
        <v>443</v>
      </c>
      <c r="AR5" s="38">
        <v>48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129</v>
      </c>
      <c r="D6" s="38">
        <v>1075.9523809523801</v>
      </c>
      <c r="E6" s="38">
        <v>4324.3999999999996</v>
      </c>
      <c r="F6" s="38">
        <v>1.67502545142857E-2</v>
      </c>
      <c r="G6" s="38">
        <v>33.522480620155001</v>
      </c>
      <c r="H6" s="38">
        <v>0.33500509028571401</v>
      </c>
      <c r="I6" s="38">
        <v>0.27023743949714302</v>
      </c>
      <c r="J6" s="38">
        <v>0.28430765328914298</v>
      </c>
      <c r="K6" s="38">
        <v>0.32305657539885702</v>
      </c>
      <c r="L6" s="38">
        <v>1710.3349879446901</v>
      </c>
      <c r="M6" s="38">
        <v>2.47903766811429</v>
      </c>
      <c r="N6" s="38">
        <v>1.3232701066285699</v>
      </c>
      <c r="O6" s="38">
        <v>0.11725178159999999</v>
      </c>
      <c r="P6" s="38">
        <v>2.51253817714286E-2</v>
      </c>
      <c r="Q6" s="38">
        <v>1.47402239725714E-2</v>
      </c>
      <c r="R6" s="38">
        <v>1.5242731608E-2</v>
      </c>
      <c r="S6" s="38">
        <v>1.67502545142857E-4</v>
      </c>
      <c r="T6" s="38">
        <v>1.67502545142857E-3</v>
      </c>
      <c r="U6" s="38">
        <v>5.02507635428571E-3</v>
      </c>
      <c r="V6" s="38">
        <v>2.3450356320000002E-3</v>
      </c>
      <c r="W6" s="38">
        <v>8.0401221668571499E-3</v>
      </c>
      <c r="X6" s="38">
        <v>5.0250763542857198E-4</v>
      </c>
      <c r="Y6" s="38">
        <v>8.3751272571428604E-3</v>
      </c>
      <c r="Z6" s="38">
        <v>5.0250763542857103E-2</v>
      </c>
      <c r="AA6" s="38">
        <v>5.0250763542857103E-2</v>
      </c>
      <c r="AB6" s="38">
        <v>9.3801425280000007E-3</v>
      </c>
      <c r="AC6" s="38">
        <v>1.34002036114286E-2</v>
      </c>
      <c r="AD6" s="38">
        <v>0.13400203611428599</v>
      </c>
      <c r="AE6" s="38">
        <v>3.0150458125714299E-3</v>
      </c>
      <c r="AF6" s="38">
        <v>1.00501527085714</v>
      </c>
      <c r="AG6" s="38">
        <v>0.368505599314285</v>
      </c>
      <c r="AH6" s="38">
        <v>0.69882061833600095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3</v>
      </c>
      <c r="AP6" s="38">
        <v>25</v>
      </c>
      <c r="AQ6" s="38">
        <v>92</v>
      </c>
      <c r="AR6" s="38">
        <v>9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26</v>
      </c>
      <c r="D7" s="38">
        <v>1069.04589371981</v>
      </c>
      <c r="E7" s="38">
        <v>4029.8</v>
      </c>
      <c r="F7" s="38">
        <v>1.55089481130435E-2</v>
      </c>
      <c r="G7" s="38">
        <v>154.992307692308</v>
      </c>
      <c r="H7" s="38">
        <v>0.361875455971015</v>
      </c>
      <c r="I7" s="38">
        <v>0.287432505028406</v>
      </c>
      <c r="J7" s="38">
        <v>0.30645681471373898</v>
      </c>
      <c r="K7" s="38">
        <v>0.35019204839252199</v>
      </c>
      <c r="L7" s="38">
        <v>1583.58767392664</v>
      </c>
      <c r="M7" s="38">
        <v>1.1631711084782601</v>
      </c>
      <c r="N7" s="38">
        <v>1.08562636791304</v>
      </c>
      <c r="O7" s="38">
        <v>0.108562636791304</v>
      </c>
      <c r="P7" s="38">
        <v>8.52992146217392E-3</v>
      </c>
      <c r="Q7" s="38">
        <v>4.18741599052174E-3</v>
      </c>
      <c r="R7" s="38">
        <v>6.2035792452173897E-3</v>
      </c>
      <c r="S7" s="38">
        <v>1.5508948113043499E-4</v>
      </c>
      <c r="T7" s="38">
        <v>1.55089481130435E-3</v>
      </c>
      <c r="U7" s="38">
        <v>4.6526844339130503E-3</v>
      </c>
      <c r="V7" s="38">
        <v>2.17125273582609E-3</v>
      </c>
      <c r="W7" s="38">
        <v>7.44429509426087E-3</v>
      </c>
      <c r="X7" s="38">
        <v>4.65268443391304E-4</v>
      </c>
      <c r="Y7" s="38">
        <v>7.7544740565217403E-3</v>
      </c>
      <c r="Z7" s="38">
        <v>4.6526844339130402E-2</v>
      </c>
      <c r="AA7" s="38">
        <v>4.6526844339130402E-2</v>
      </c>
      <c r="AB7" s="38">
        <v>8.6850109433043495E-3</v>
      </c>
      <c r="AC7" s="38">
        <v>1.24071584904348E-2</v>
      </c>
      <c r="AD7" s="38">
        <v>0.124071584904348</v>
      </c>
      <c r="AE7" s="38">
        <v>2.7916106603478302E-3</v>
      </c>
      <c r="AF7" s="38">
        <v>0.93053688678260904</v>
      </c>
      <c r="AG7" s="38">
        <v>0.104685399763044</v>
      </c>
      <c r="AH7" s="38">
        <v>0.64703331527617403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2</v>
      </c>
      <c r="AP7" s="38">
        <v>5</v>
      </c>
      <c r="AQ7" s="38">
        <v>19</v>
      </c>
      <c r="AR7" s="38">
        <v>0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14</v>
      </c>
      <c r="D8" s="38">
        <v>1135</v>
      </c>
      <c r="E8" s="38">
        <v>297.3</v>
      </c>
      <c r="F8" s="38">
        <v>1.2147677999999999E-3</v>
      </c>
      <c r="G8" s="38">
        <v>21.235714285714302</v>
      </c>
      <c r="H8" s="38">
        <v>2.5915046399999999E-2</v>
      </c>
      <c r="I8" s="38">
        <v>2.1825328139999999E-2</v>
      </c>
      <c r="J8" s="38">
        <v>2.2594681080000002E-2</v>
      </c>
      <c r="K8" s="38">
        <v>2.4376340520000001E-2</v>
      </c>
      <c r="L8" s="38">
        <v>124.0375105224</v>
      </c>
      <c r="M8" s="38">
        <v>0.36564510779999998</v>
      </c>
      <c r="N8" s="38">
        <v>0.11540294099999999</v>
      </c>
      <c r="O8" s="38">
        <v>8.5033746000000004E-3</v>
      </c>
      <c r="P8" s="38">
        <v>2.1865820400000001E-3</v>
      </c>
      <c r="Q8" s="38">
        <v>7.2886068E-4</v>
      </c>
      <c r="R8" s="38">
        <v>1.7006749199999999E-3</v>
      </c>
      <c r="S8" s="38">
        <v>6.55974612E-5</v>
      </c>
      <c r="T8" s="38">
        <v>3.2798730599999999E-2</v>
      </c>
      <c r="U8" s="38">
        <v>1.2147677999999999E-3</v>
      </c>
      <c r="V8" s="38">
        <v>3.4013498399999999E-4</v>
      </c>
      <c r="W8" s="38">
        <v>6.0738389999999995E-4</v>
      </c>
      <c r="X8" s="38">
        <v>3.6443034000000003E-5</v>
      </c>
      <c r="Y8" s="38">
        <v>6.0738389999999995E-4</v>
      </c>
      <c r="Z8" s="38">
        <v>3.6443033999999999E-3</v>
      </c>
      <c r="AA8" s="38">
        <v>3.6443033999999999E-3</v>
      </c>
      <c r="AB8" s="38">
        <v>6.8026996799999998E-4</v>
      </c>
      <c r="AC8" s="38">
        <v>9.7181424000000001E-4</v>
      </c>
      <c r="AD8" s="38">
        <v>9.7181423999999992E-3</v>
      </c>
      <c r="AE8" s="38">
        <v>2.1865820399999999E-4</v>
      </c>
      <c r="AF8" s="38">
        <v>7.2886067999999998E-2</v>
      </c>
      <c r="AG8" s="38">
        <v>1.8221517E-2</v>
      </c>
      <c r="AH8" s="38">
        <v>0.101360225232</v>
      </c>
      <c r="AI8" s="38">
        <v>0</v>
      </c>
      <c r="AJ8" s="38">
        <v>0</v>
      </c>
      <c r="AK8" s="38">
        <v>1</v>
      </c>
      <c r="AL8" s="38">
        <v>1</v>
      </c>
      <c r="AM8" s="38">
        <v>0</v>
      </c>
      <c r="AN8" s="38">
        <v>0</v>
      </c>
      <c r="AO8" s="38">
        <v>3</v>
      </c>
      <c r="AP8" s="38">
        <v>1</v>
      </c>
      <c r="AQ8" s="38">
        <v>7</v>
      </c>
      <c r="AR8" s="38">
        <v>1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15</v>
      </c>
      <c r="D9" s="38">
        <v>1037</v>
      </c>
      <c r="E9" s="38">
        <v>654</v>
      </c>
      <c r="F9" s="38">
        <v>2.4415128000000001E-3</v>
      </c>
      <c r="G9" s="38">
        <v>43.6</v>
      </c>
      <c r="H9" s="38">
        <v>4.8830256000000002E-2</v>
      </c>
      <c r="I9" s="38">
        <v>4.1147629056000001E-2</v>
      </c>
      <c r="J9" s="38">
        <v>4.2791581007999999E-2</v>
      </c>
      <c r="K9" s="38">
        <v>4.5542352096000001E-2</v>
      </c>
      <c r="L9" s="38">
        <v>249.2979889824</v>
      </c>
      <c r="M9" s="38">
        <v>0.39796658639999999</v>
      </c>
      <c r="N9" s="38">
        <v>0.2172946392</v>
      </c>
      <c r="O9" s="38">
        <v>1.074265632E-2</v>
      </c>
      <c r="P9" s="38">
        <v>1.6113984479999999E-3</v>
      </c>
      <c r="Q9" s="38">
        <v>4.8830255999999996E-4</v>
      </c>
      <c r="R9" s="38">
        <v>1.2207564000000001E-3</v>
      </c>
      <c r="S9" s="38">
        <v>2.4415127999999999E-5</v>
      </c>
      <c r="T9" s="38">
        <v>0.10742656320000001</v>
      </c>
      <c r="U9" s="38">
        <v>2.4415128000000001E-3</v>
      </c>
      <c r="V9" s="38">
        <v>6.8362358400000001E-4</v>
      </c>
      <c r="W9" s="38">
        <v>2.92981536E-3</v>
      </c>
      <c r="X9" s="38">
        <v>7.3245384000000005E-5</v>
      </c>
      <c r="Y9" s="38">
        <v>1.2207564000000001E-3</v>
      </c>
      <c r="Z9" s="38">
        <v>7.3245384000000004E-3</v>
      </c>
      <c r="AA9" s="38">
        <v>7.3245384000000004E-3</v>
      </c>
      <c r="AB9" s="38">
        <v>1.367247168E-3</v>
      </c>
      <c r="AC9" s="38">
        <v>1.9532102399999998E-3</v>
      </c>
      <c r="AD9" s="38">
        <v>1.9532102400000001E-2</v>
      </c>
      <c r="AE9" s="38">
        <v>4.3947230399999997E-4</v>
      </c>
      <c r="AF9" s="38">
        <v>0.14649076799999999</v>
      </c>
      <c r="AG9" s="38">
        <v>1.2207564000000001E-2</v>
      </c>
      <c r="AH9" s="38">
        <v>0.20371982803200001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1</v>
      </c>
      <c r="AO9" s="38">
        <v>2</v>
      </c>
      <c r="AP9" s="38">
        <v>6</v>
      </c>
      <c r="AQ9" s="38">
        <v>5</v>
      </c>
      <c r="AR9" s="38">
        <v>1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26</v>
      </c>
      <c r="D10" s="38">
        <v>1139.5</v>
      </c>
      <c r="E10" s="38">
        <v>4900</v>
      </c>
      <c r="F10" s="38">
        <v>2.0100779999999999E-2</v>
      </c>
      <c r="G10" s="38">
        <v>188.461538461538</v>
      </c>
      <c r="H10" s="38">
        <v>0.49581923999999999</v>
      </c>
      <c r="I10" s="38">
        <v>0.41514810959999998</v>
      </c>
      <c r="J10" s="38">
        <v>0.43069271279999999</v>
      </c>
      <c r="K10" s="38">
        <v>0.46473003359999998</v>
      </c>
      <c r="L10" s="38">
        <v>2052.4504442399998</v>
      </c>
      <c r="M10" s="38">
        <v>1.94977566</v>
      </c>
      <c r="N10" s="38">
        <v>2.0804307299999998</v>
      </c>
      <c r="O10" s="38">
        <v>5.8292261999999997E-2</v>
      </c>
      <c r="P10" s="38">
        <v>1.36685304E-2</v>
      </c>
      <c r="Q10" s="38">
        <v>4.0201560000000004E-3</v>
      </c>
      <c r="R10" s="38">
        <v>1.0050389999999999E-2</v>
      </c>
      <c r="S10" s="38">
        <v>1.26634914E-3</v>
      </c>
      <c r="T10" s="38">
        <v>3.4975357200000001</v>
      </c>
      <c r="U10" s="38">
        <v>2.0100779999999999E-2</v>
      </c>
      <c r="V10" s="38">
        <v>0.22110858</v>
      </c>
      <c r="W10" s="38">
        <v>1.0050389999999999E-2</v>
      </c>
      <c r="X10" s="38">
        <v>6.0302339999999998E-4</v>
      </c>
      <c r="Y10" s="38">
        <v>1.0050389999999999E-2</v>
      </c>
      <c r="Z10" s="38">
        <v>0</v>
      </c>
      <c r="AA10" s="38">
        <v>6.0302340000000003E-2</v>
      </c>
      <c r="AB10" s="38">
        <v>1.12564368E-2</v>
      </c>
      <c r="AC10" s="38">
        <v>1.6080624000000002E-2</v>
      </c>
      <c r="AD10" s="38">
        <v>0.16080623999999999</v>
      </c>
      <c r="AE10" s="38">
        <v>3.6181403999999999E-3</v>
      </c>
      <c r="AF10" s="38">
        <v>1.2060468</v>
      </c>
      <c r="AG10" s="38">
        <v>0.10050389999999999</v>
      </c>
      <c r="AH10" s="38">
        <v>65.890356839999995</v>
      </c>
      <c r="AI10" s="38">
        <v>0</v>
      </c>
      <c r="AJ10" s="38">
        <v>0</v>
      </c>
      <c r="AK10" s="38">
        <v>0</v>
      </c>
      <c r="AL10" s="38">
        <v>1</v>
      </c>
      <c r="AM10" s="38">
        <v>1</v>
      </c>
      <c r="AN10" s="38">
        <v>3</v>
      </c>
      <c r="AO10" s="38">
        <v>4</v>
      </c>
      <c r="AP10" s="38">
        <v>7</v>
      </c>
      <c r="AQ10" s="38">
        <v>10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45" x14ac:dyDescent="0.25">
      <c r="A12" s="38" t="s">
        <v>293</v>
      </c>
      <c r="B12" s="38" t="s">
        <v>231</v>
      </c>
      <c r="C12" s="38">
        <v>4</v>
      </c>
      <c r="D12" s="38">
        <v>2231.6666666666702</v>
      </c>
      <c r="E12" s="38">
        <v>135</v>
      </c>
      <c r="F12" s="38">
        <v>1.0845900000000001E-3</v>
      </c>
      <c r="G12" s="38">
        <v>33.75</v>
      </c>
      <c r="H12" s="38">
        <v>0.10267452000000001</v>
      </c>
      <c r="I12" s="38">
        <v>7.3296592199999996E-2</v>
      </c>
      <c r="J12" s="38">
        <v>8.2631296800000004E-2</v>
      </c>
      <c r="K12" s="38">
        <v>9.5494534199999995E-2</v>
      </c>
      <c r="L12" s="38">
        <v>109.94597288999999</v>
      </c>
      <c r="M12" s="38">
        <v>1.13122737</v>
      </c>
      <c r="N12" s="38">
        <v>0.23752520999999999</v>
      </c>
      <c r="O12" s="38">
        <v>1.2689703E-2</v>
      </c>
      <c r="P12" s="38">
        <v>3.1453109999999999E-2</v>
      </c>
      <c r="Q12" s="38">
        <v>1.2581244E-2</v>
      </c>
      <c r="R12" s="38">
        <v>2.1691800000000001E-2</v>
      </c>
      <c r="S12" s="38">
        <v>4.5552780000000001E-4</v>
      </c>
      <c r="T12" s="38">
        <v>0.10412064</v>
      </c>
      <c r="U12" s="38">
        <v>3.9045239999999999E-3</v>
      </c>
      <c r="V12" s="38">
        <v>1.518426E-4</v>
      </c>
      <c r="W12" s="38">
        <v>5.7483270000000001E-3</v>
      </c>
      <c r="X12" s="38">
        <v>9.0020970000000006E-3</v>
      </c>
      <c r="Y12" s="38">
        <v>4.2299010000000003E-3</v>
      </c>
      <c r="Z12" s="38">
        <v>3.1453109999999999E-2</v>
      </c>
      <c r="AA12" s="38">
        <v>3.4706880000000002E-2</v>
      </c>
      <c r="AB12" s="38">
        <v>6.0737040000000001E-4</v>
      </c>
      <c r="AC12" s="38">
        <v>9.1105560000000001E-4</v>
      </c>
      <c r="AD12" s="38">
        <v>0.39153698999999997</v>
      </c>
      <c r="AE12" s="38">
        <v>6.941376E-3</v>
      </c>
      <c r="AF12" s="38">
        <v>6.5075400000000005E-2</v>
      </c>
      <c r="AG12" s="38">
        <v>0.31453110000000001</v>
      </c>
      <c r="AH12" s="38">
        <v>4.52490948E-2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4</v>
      </c>
      <c r="AQ12" s="38">
        <v>0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17</v>
      </c>
      <c r="D13" s="38">
        <v>2211.5476190476202</v>
      </c>
      <c r="E13" s="38">
        <v>2921</v>
      </c>
      <c r="F13" s="38">
        <v>2.32557501428571E-2</v>
      </c>
      <c r="G13" s="38">
        <v>171.82352941176501</v>
      </c>
      <c r="H13" s="38">
        <v>1.59689484314286</v>
      </c>
      <c r="I13" s="38">
        <v>1.1294542652714299</v>
      </c>
      <c r="J13" s="38">
        <v>1.2697639578</v>
      </c>
      <c r="K13" s="38">
        <v>1.47829051741429</v>
      </c>
      <c r="L13" s="38">
        <v>2357.4586477315702</v>
      </c>
      <c r="M13" s="38">
        <v>18.999947866714301</v>
      </c>
      <c r="N13" s="38">
        <v>2.62789976614286</v>
      </c>
      <c r="O13" s="38">
        <v>0.230231926414286</v>
      </c>
      <c r="P13" s="38">
        <v>0.62790525385714302</v>
      </c>
      <c r="Q13" s="38">
        <v>0.25581325157142898</v>
      </c>
      <c r="R13" s="38">
        <v>0.441859252714286</v>
      </c>
      <c r="S13" s="38">
        <v>6.7441675414285701E-3</v>
      </c>
      <c r="T13" s="38">
        <v>1.25581050771429</v>
      </c>
      <c r="U13" s="38">
        <v>4.6511500285714297E-3</v>
      </c>
      <c r="V13" s="38">
        <v>2.3255750142857101E-3</v>
      </c>
      <c r="W13" s="38">
        <v>0.279069001714286</v>
      </c>
      <c r="X13" s="38">
        <v>3.25580502E-3</v>
      </c>
      <c r="Y13" s="38">
        <v>1.16278750714286E-2</v>
      </c>
      <c r="Z13" s="38">
        <v>1.1395317570000001</v>
      </c>
      <c r="AA13" s="38">
        <v>0</v>
      </c>
      <c r="AB13" s="38">
        <v>1.302322008E-2</v>
      </c>
      <c r="AC13" s="38">
        <v>0</v>
      </c>
      <c r="AD13" s="38">
        <v>0</v>
      </c>
      <c r="AE13" s="38">
        <v>0</v>
      </c>
      <c r="AF13" s="38">
        <v>13.6278695837143</v>
      </c>
      <c r="AG13" s="38">
        <v>6.3953312892857204</v>
      </c>
      <c r="AH13" s="38">
        <v>0.69302135425714295</v>
      </c>
      <c r="AI13" s="38">
        <v>0</v>
      </c>
      <c r="AJ13" s="38">
        <v>0</v>
      </c>
      <c r="AK13" s="38">
        <v>0</v>
      </c>
      <c r="AL13" s="38">
        <v>0</v>
      </c>
      <c r="AM13" s="38">
        <v>5</v>
      </c>
      <c r="AN13" s="38">
        <v>6</v>
      </c>
      <c r="AO13" s="38">
        <v>1</v>
      </c>
      <c r="AP13" s="38">
        <v>4</v>
      </c>
      <c r="AQ13" s="38">
        <v>1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2331</v>
      </c>
      <c r="D14" s="38">
        <v>714.76543209876502</v>
      </c>
      <c r="E14" s="38">
        <v>14236.5</v>
      </c>
      <c r="F14" s="38">
        <v>3.6632729066666703E-2</v>
      </c>
      <c r="G14" s="38">
        <v>6.1074646074646104</v>
      </c>
      <c r="H14" s="38">
        <v>2.9916728737777198</v>
      </c>
      <c r="I14" s="38">
        <v>2.7503852983253201</v>
      </c>
      <c r="J14" s="38">
        <v>2.8710290860515699</v>
      </c>
      <c r="K14" s="38">
        <v>2.9584591994240301</v>
      </c>
      <c r="L14" s="38">
        <v>3740.4946995392202</v>
      </c>
      <c r="M14" s="38">
        <v>105.209197879466</v>
      </c>
      <c r="N14" s="38">
        <v>1.94153464053337</v>
      </c>
      <c r="O14" s="38">
        <v>0.16118400789333201</v>
      </c>
      <c r="P14" s="38">
        <v>14.4699279813335</v>
      </c>
      <c r="Q14" s="38">
        <v>8.2789967690665094</v>
      </c>
      <c r="R14" s="38">
        <v>10.000735035200099</v>
      </c>
      <c r="S14" s="38">
        <v>5.4949093600000802E-3</v>
      </c>
      <c r="T14" s="38">
        <v>36.266401776000002</v>
      </c>
      <c r="U14" s="38">
        <v>3.6632729066666703E-2</v>
      </c>
      <c r="V14" s="38">
        <v>9.89083684800008E-2</v>
      </c>
      <c r="W14" s="38">
        <v>1.3187782463999801E-2</v>
      </c>
      <c r="X14" s="38">
        <v>1.2088800591999801E-3</v>
      </c>
      <c r="Y14" s="38">
        <v>6.9602185226665503E-2</v>
      </c>
      <c r="Z14" s="38">
        <v>0.87918549760001996</v>
      </c>
      <c r="AA14" s="38">
        <v>0.14286764336000099</v>
      </c>
      <c r="AB14" s="38">
        <v>2.0514328277333599E-2</v>
      </c>
      <c r="AC14" s="38">
        <v>6.5938912319999404E-2</v>
      </c>
      <c r="AD14" s="38">
        <v>0.73265458133334804</v>
      </c>
      <c r="AE14" s="38">
        <v>6.5938912319998899E-3</v>
      </c>
      <c r="AF14" s="38">
        <v>2.7840874090666801</v>
      </c>
      <c r="AG14" s="38">
        <v>206.974919226666</v>
      </c>
      <c r="AH14" s="38">
        <v>29.474693807040499</v>
      </c>
      <c r="AI14" s="38">
        <v>258</v>
      </c>
      <c r="AJ14" s="38">
        <v>252</v>
      </c>
      <c r="AK14" s="38">
        <v>39</v>
      </c>
      <c r="AL14" s="38">
        <v>212</v>
      </c>
      <c r="AM14" s="38">
        <v>98</v>
      </c>
      <c r="AN14" s="38">
        <v>163</v>
      </c>
      <c r="AO14" s="38">
        <v>194</v>
      </c>
      <c r="AP14" s="38">
        <v>399</v>
      </c>
      <c r="AQ14" s="38">
        <v>632</v>
      </c>
      <c r="AR14" s="38">
        <v>84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7130</v>
      </c>
      <c r="D15" s="38">
        <v>802.59090909090901</v>
      </c>
      <c r="E15" s="38">
        <v>53086.879999999997</v>
      </c>
      <c r="F15" s="38">
        <v>0.153385370207996</v>
      </c>
      <c r="G15" s="38">
        <v>7.4455652173913096</v>
      </c>
      <c r="H15" s="38">
        <v>18.508501338432101</v>
      </c>
      <c r="I15" s="38">
        <v>17.040092060973201</v>
      </c>
      <c r="J15" s="38">
        <v>17.774296699703498</v>
      </c>
      <c r="K15" s="38">
        <v>18.337732292933101</v>
      </c>
      <c r="L15" s="38">
        <v>15661.8733811976</v>
      </c>
      <c r="M15" s="38">
        <v>334.380107053443</v>
      </c>
      <c r="N15" s="38">
        <v>9.3565075826880104</v>
      </c>
      <c r="O15" s="38">
        <v>1.5338537020798699</v>
      </c>
      <c r="P15" s="38">
        <v>51.690869760095303</v>
      </c>
      <c r="Q15" s="38">
        <v>19.173171275999401</v>
      </c>
      <c r="R15" s="38">
        <v>41.414049956158301</v>
      </c>
      <c r="S15" s="38">
        <v>1.1810673506016001E-3</v>
      </c>
      <c r="T15" s="38">
        <v>137.74006244677599</v>
      </c>
      <c r="U15" s="38">
        <v>0.82828099912326603</v>
      </c>
      <c r="V15" s="38">
        <v>0.27609366637439398</v>
      </c>
      <c r="W15" s="38">
        <v>5.3684879572800499E-2</v>
      </c>
      <c r="X15" s="38">
        <v>2.9143220339519601E-2</v>
      </c>
      <c r="Y15" s="38">
        <v>0.134979125783045</v>
      </c>
      <c r="Z15" s="38">
        <v>3.5278635147837203E-2</v>
      </c>
      <c r="AA15" s="38">
        <v>0.46015611062398598</v>
      </c>
      <c r="AB15" s="38">
        <v>8.5895807316487105E-2</v>
      </c>
      <c r="AC15" s="38">
        <v>0.16872390722879499</v>
      </c>
      <c r="AD15" s="38">
        <v>0.33744781445759098</v>
      </c>
      <c r="AE15" s="38">
        <v>4.7549464764480897E-3</v>
      </c>
      <c r="AF15" s="38">
        <v>6.2888001785281196</v>
      </c>
      <c r="AG15" s="38">
        <v>479.32928190000501</v>
      </c>
      <c r="AH15" s="38">
        <v>82.275912579576001</v>
      </c>
      <c r="AI15" s="38">
        <v>232</v>
      </c>
      <c r="AJ15" s="38">
        <v>911</v>
      </c>
      <c r="AK15" s="38">
        <v>142</v>
      </c>
      <c r="AL15" s="38">
        <v>466</v>
      </c>
      <c r="AM15" s="38">
        <v>301</v>
      </c>
      <c r="AN15" s="38">
        <v>922</v>
      </c>
      <c r="AO15" s="38">
        <v>1477</v>
      </c>
      <c r="AP15" s="38">
        <v>1453</v>
      </c>
      <c r="AQ15" s="38">
        <v>1113</v>
      </c>
      <c r="AR15" s="38">
        <v>113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14443</v>
      </c>
      <c r="D16" s="38">
        <v>646.30198019802003</v>
      </c>
      <c r="E16" s="38">
        <v>94458.429999999906</v>
      </c>
      <c r="F16" s="38">
        <v>0.21977521327938401</v>
      </c>
      <c r="G16" s="38">
        <v>6.5400837776085199</v>
      </c>
      <c r="H16" s="38">
        <v>16.409882591531101</v>
      </c>
      <c r="I16" s="38">
        <v>15.0619279500819</v>
      </c>
      <c r="J16" s="38">
        <v>15.735905270807001</v>
      </c>
      <c r="K16" s="38">
        <v>16.2413882613507</v>
      </c>
      <c r="L16" s="38">
        <v>22440.807477533901</v>
      </c>
      <c r="M16" s="38">
        <v>691.63259619032397</v>
      </c>
      <c r="N16" s="38">
        <v>11.0986482706132</v>
      </c>
      <c r="O16" s="38">
        <v>1.9779769195147301</v>
      </c>
      <c r="P16" s="38">
        <v>63.075486211193102</v>
      </c>
      <c r="Q16" s="38">
        <v>29.8894290060081</v>
      </c>
      <c r="R16" s="38">
        <v>11.208535877250601</v>
      </c>
      <c r="S16" s="38">
        <v>2.4175273460738798E-2</v>
      </c>
      <c r="T16" s="38">
        <v>121.09614251697199</v>
      </c>
      <c r="U16" s="38">
        <v>0.21977521327938401</v>
      </c>
      <c r="V16" s="38">
        <v>0.41757290523085899</v>
      </c>
      <c r="W16" s="38">
        <v>1.3186512796766E-2</v>
      </c>
      <c r="X16" s="38">
        <v>7.2525820382226096E-3</v>
      </c>
      <c r="Y16" s="38">
        <v>0.41757290523085899</v>
      </c>
      <c r="Z16" s="38">
        <v>5.27460511870619</v>
      </c>
      <c r="AA16" s="38">
        <v>0.85712333178968902</v>
      </c>
      <c r="AB16" s="38">
        <v>0.12307411943647199</v>
      </c>
      <c r="AC16" s="38">
        <v>0.39559538390302101</v>
      </c>
      <c r="AD16" s="38">
        <v>4.3955042655887997</v>
      </c>
      <c r="AE16" s="38">
        <v>3.9559538390298701E-2</v>
      </c>
      <c r="AF16" s="38">
        <v>16.7029162092356</v>
      </c>
      <c r="AG16" s="38">
        <v>747.23572514994703</v>
      </c>
      <c r="AH16" s="38">
        <v>124.436725758821</v>
      </c>
      <c r="AI16" s="38">
        <v>46</v>
      </c>
      <c r="AJ16" s="38">
        <v>1228</v>
      </c>
      <c r="AK16" s="38">
        <v>1170</v>
      </c>
      <c r="AL16" s="38">
        <v>985</v>
      </c>
      <c r="AM16" s="38">
        <v>288</v>
      </c>
      <c r="AN16" s="38">
        <v>855</v>
      </c>
      <c r="AO16" s="38">
        <v>2127</v>
      </c>
      <c r="AP16" s="38">
        <v>3899</v>
      </c>
      <c r="AQ16" s="38">
        <v>3422</v>
      </c>
      <c r="AR16" s="38">
        <v>422</v>
      </c>
      <c r="AS16" s="38">
        <v>1</v>
      </c>
    </row>
    <row r="17" spans="1:45" x14ac:dyDescent="0.25">
      <c r="A17" s="38" t="s">
        <v>293</v>
      </c>
      <c r="B17" s="38" t="s">
        <v>236</v>
      </c>
      <c r="C17" s="38">
        <v>44</v>
      </c>
      <c r="D17" s="38">
        <v>783.53451676528596</v>
      </c>
      <c r="E17" s="38">
        <v>362.6</v>
      </c>
      <c r="F17" s="38">
        <v>1.02279461680473E-3</v>
      </c>
      <c r="G17" s="38">
        <v>8.2409090909090903</v>
      </c>
      <c r="H17" s="38">
        <v>3.10247700430769E-2</v>
      </c>
      <c r="I17" s="38">
        <v>2.87609846245491E-2</v>
      </c>
      <c r="J17" s="38">
        <v>2.9892877333813E-2</v>
      </c>
      <c r="K17" s="38">
        <v>3.08270297504947E-2</v>
      </c>
      <c r="L17" s="38">
        <v>104.435512732698</v>
      </c>
      <c r="M17" s="38">
        <v>0.253653064967574</v>
      </c>
      <c r="N17" s="38">
        <v>0.12529234055857999</v>
      </c>
      <c r="O17" s="38">
        <v>7.1595623176331303E-3</v>
      </c>
      <c r="P17" s="38">
        <v>1.02279461680473E-2</v>
      </c>
      <c r="Q17" s="38">
        <v>1.5341919252071E-3</v>
      </c>
      <c r="R17" s="38">
        <v>2.5569865420118302E-3</v>
      </c>
      <c r="S17" s="38">
        <v>1.02279461680473E-5</v>
      </c>
      <c r="T17" s="38">
        <v>1.02279461680473E-4</v>
      </c>
      <c r="U17" s="38">
        <v>1.1250740784852101E-3</v>
      </c>
      <c r="V17" s="38">
        <v>1.4319124635266299E-4</v>
      </c>
      <c r="W17" s="38">
        <v>2.1478686952899401E-5</v>
      </c>
      <c r="X17" s="38">
        <v>3.0683838504141999E-5</v>
      </c>
      <c r="Y17" s="38">
        <v>5.1139730840236704E-4</v>
      </c>
      <c r="Z17" s="38">
        <v>3.0683838504142E-3</v>
      </c>
      <c r="AA17" s="38">
        <v>3.0683838504142E-3</v>
      </c>
      <c r="AB17" s="38">
        <v>5.7276498541065099E-4</v>
      </c>
      <c r="AC17" s="38">
        <v>8.1823569344378704E-4</v>
      </c>
      <c r="AD17" s="38">
        <v>8.1823569344378708E-3</v>
      </c>
      <c r="AE17" s="38">
        <v>1.8410303102485201E-4</v>
      </c>
      <c r="AF17" s="38">
        <v>6.1367677008284001E-2</v>
      </c>
      <c r="AG17" s="38">
        <v>3.8354798130177503E-2</v>
      </c>
      <c r="AH17" s="38">
        <v>4.2670991413093502E-2</v>
      </c>
      <c r="AI17" s="38">
        <v>0</v>
      </c>
      <c r="AJ17" s="38">
        <v>2</v>
      </c>
      <c r="AK17" s="38">
        <v>0</v>
      </c>
      <c r="AL17" s="38">
        <v>0</v>
      </c>
      <c r="AM17" s="38">
        <v>0</v>
      </c>
      <c r="AN17" s="38">
        <v>0</v>
      </c>
      <c r="AO17" s="38">
        <v>3</v>
      </c>
      <c r="AP17" s="38">
        <v>14</v>
      </c>
      <c r="AQ17" s="38">
        <v>21</v>
      </c>
      <c r="AR17" s="38">
        <v>4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698</v>
      </c>
      <c r="D18" s="38">
        <v>384.62732919254699</v>
      </c>
      <c r="E18" s="38">
        <v>4308.7</v>
      </c>
      <c r="F18" s="38">
        <v>5.9660775838509504E-3</v>
      </c>
      <c r="G18" s="38">
        <v>6.1729226361031504</v>
      </c>
      <c r="H18" s="38">
        <v>0.92871941055279605</v>
      </c>
      <c r="I18" s="38">
        <v>0.85322864219180505</v>
      </c>
      <c r="J18" s="38">
        <v>0.88997968010832496</v>
      </c>
      <c r="K18" s="38">
        <v>0.91853730480968798</v>
      </c>
      <c r="L18" s="38">
        <v>609.18424993185397</v>
      </c>
      <c r="M18" s="38">
        <v>11.6517495212609</v>
      </c>
      <c r="N18" s="38">
        <v>0.39972719811801299</v>
      </c>
      <c r="O18" s="38">
        <v>4.1762543086956497E-2</v>
      </c>
      <c r="P18" s="38">
        <v>1.2111137495217399</v>
      </c>
      <c r="Q18" s="38">
        <v>0.81138655140372895</v>
      </c>
      <c r="R18" s="38">
        <v>1.0679278875093099</v>
      </c>
      <c r="S18" s="38">
        <v>2.20744870602484E-4</v>
      </c>
      <c r="T18" s="38">
        <v>0.26250741368943997</v>
      </c>
      <c r="U18" s="38">
        <v>5.9660775838509504E-3</v>
      </c>
      <c r="V18" s="38">
        <v>1.1335547409316801E-2</v>
      </c>
      <c r="W18" s="38">
        <v>3.5796465503105598E-3</v>
      </c>
      <c r="X18" s="38">
        <v>1.9688056026708199E-4</v>
      </c>
      <c r="Y18" s="38">
        <v>1.1335547409316801E-2</v>
      </c>
      <c r="Z18" s="38">
        <v>0.143185862012422</v>
      </c>
      <c r="AA18" s="38">
        <v>2.3267702577018701E-2</v>
      </c>
      <c r="AB18" s="38">
        <v>3.3410034469565199E-3</v>
      </c>
      <c r="AC18" s="38">
        <v>1.07389396509316E-2</v>
      </c>
      <c r="AD18" s="38">
        <v>0.11932155167701899</v>
      </c>
      <c r="AE18" s="38">
        <v>1.0738939650931699E-3</v>
      </c>
      <c r="AF18" s="38">
        <v>0.453421896372669</v>
      </c>
      <c r="AG18" s="38">
        <v>20.284663785093102</v>
      </c>
      <c r="AH18" s="38">
        <v>3.37799312797639</v>
      </c>
      <c r="AI18" s="38">
        <v>22</v>
      </c>
      <c r="AJ18" s="38">
        <v>144</v>
      </c>
      <c r="AK18" s="38">
        <v>71</v>
      </c>
      <c r="AL18" s="38">
        <v>147</v>
      </c>
      <c r="AM18" s="38">
        <v>51</v>
      </c>
      <c r="AN18" s="38">
        <v>69</v>
      </c>
      <c r="AO18" s="38">
        <v>85</v>
      </c>
      <c r="AP18" s="38">
        <v>62</v>
      </c>
      <c r="AQ18" s="38">
        <v>42</v>
      </c>
      <c r="AR18" s="38">
        <v>5</v>
      </c>
      <c r="AS18" s="38">
        <v>0</v>
      </c>
    </row>
    <row r="19" spans="1:45" x14ac:dyDescent="0.25">
      <c r="A19" s="38" t="s">
        <v>293</v>
      </c>
      <c r="B19" s="38" t="s">
        <v>238</v>
      </c>
      <c r="C19" s="38">
        <v>369</v>
      </c>
      <c r="D19" s="38">
        <v>116.5</v>
      </c>
      <c r="E19" s="38">
        <v>2063.96</v>
      </c>
      <c r="F19" s="38">
        <v>8.65624824000001E-4</v>
      </c>
      <c r="G19" s="38">
        <v>5.5933875338753403</v>
      </c>
      <c r="H19" s="38">
        <v>5.2803114264000098E-2</v>
      </c>
      <c r="I19" s="38">
        <v>4.8717365094720202E-2</v>
      </c>
      <c r="J19" s="38">
        <v>5.0760239679360102E-2</v>
      </c>
      <c r="K19" s="38">
        <v>5.2220260215840197E-2</v>
      </c>
      <c r="L19" s="38">
        <v>88.387219528992105</v>
      </c>
      <c r="M19" s="38">
        <v>4.2848428787999904</v>
      </c>
      <c r="N19" s="38">
        <v>7.5742172099999894E-2</v>
      </c>
      <c r="O19" s="38">
        <v>1.12531227120001E-3</v>
      </c>
      <c r="P19" s="38">
        <v>9.0024981696000095E-2</v>
      </c>
      <c r="Q19" s="38">
        <v>3.8953117080000002E-2</v>
      </c>
      <c r="R19" s="38">
        <v>6.1459362504000102E-2</v>
      </c>
      <c r="S19" s="38">
        <v>3.6356242607999901E-5</v>
      </c>
      <c r="T19" s="38">
        <v>4.93406149679999E-2</v>
      </c>
      <c r="U19" s="38">
        <v>8.65624824000001E-4</v>
      </c>
      <c r="V19" s="38">
        <v>1.9909370952000001E-3</v>
      </c>
      <c r="W19" s="38">
        <v>3.2028118487999901E-5</v>
      </c>
      <c r="X19" s="38">
        <v>2.8565619192000101E-5</v>
      </c>
      <c r="Y19" s="38">
        <v>1.64468716559999E-3</v>
      </c>
      <c r="Z19" s="38">
        <v>2.0774995776000001E-2</v>
      </c>
      <c r="AA19" s="38">
        <v>3.3759368135999998E-3</v>
      </c>
      <c r="AB19" s="38">
        <v>4.8474990144000102E-4</v>
      </c>
      <c r="AC19" s="38">
        <v>1.5581246832E-3</v>
      </c>
      <c r="AD19" s="38">
        <v>1.7312496480000002E-2</v>
      </c>
      <c r="AE19" s="38">
        <v>1.5581246832000001E-4</v>
      </c>
      <c r="AF19" s="38">
        <v>6.5787486623999997E-2</v>
      </c>
      <c r="AG19" s="38">
        <v>0.97382792699999998</v>
      </c>
      <c r="AH19" s="38">
        <v>0.59329925436959996</v>
      </c>
      <c r="AI19" s="38">
        <v>36</v>
      </c>
      <c r="AJ19" s="38">
        <v>82</v>
      </c>
      <c r="AK19" s="38">
        <v>24</v>
      </c>
      <c r="AL19" s="38">
        <v>81</v>
      </c>
      <c r="AM19" s="38">
        <v>44</v>
      </c>
      <c r="AN19" s="38">
        <v>46</v>
      </c>
      <c r="AO19" s="38">
        <v>21</v>
      </c>
      <c r="AP19" s="38">
        <v>21</v>
      </c>
      <c r="AQ19" s="38">
        <v>13</v>
      </c>
      <c r="AR19" s="38">
        <v>1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1627</v>
      </c>
      <c r="D20" s="38">
        <v>157.488372093023</v>
      </c>
      <c r="E20" s="38">
        <v>8716.1499999999705</v>
      </c>
      <c r="F20" s="38">
        <v>4.9416921879070503E-3</v>
      </c>
      <c r="G20" s="38">
        <v>5.3571911493546196</v>
      </c>
      <c r="H20" s="38">
        <v>0.303090454191628</v>
      </c>
      <c r="I20" s="38">
        <v>0.27897499631464101</v>
      </c>
      <c r="J20" s="38">
        <v>0.29103272525313401</v>
      </c>
      <c r="K20" s="38">
        <v>0.29966421427467599</v>
      </c>
      <c r="L20" s="38">
        <v>504.58630592280701</v>
      </c>
      <c r="M20" s="38">
        <v>10.288603135222299</v>
      </c>
      <c r="N20" s="38">
        <v>0.40768960550233102</v>
      </c>
      <c r="O20" s="38">
        <v>6.4241998442791503E-3</v>
      </c>
      <c r="P20" s="38">
        <v>0.59300306254884605</v>
      </c>
      <c r="Q20" s="38">
        <v>0.38051029846883599</v>
      </c>
      <c r="R20" s="38">
        <v>0.34097676096558099</v>
      </c>
      <c r="S20" s="38">
        <v>6.9183690630697503E-4</v>
      </c>
      <c r="T20" s="38">
        <v>0.78572905787721603</v>
      </c>
      <c r="U20" s="38">
        <v>4.9416921879070503E-3</v>
      </c>
      <c r="V20" s="38">
        <v>1.13658920321861E-2</v>
      </c>
      <c r="W20" s="38">
        <v>3.1132660783814002E-4</v>
      </c>
      <c r="X20" s="38">
        <v>1.63075842200929E-4</v>
      </c>
      <c r="Y20" s="38">
        <v>9.3892151570233E-3</v>
      </c>
      <c r="Z20" s="38">
        <v>0.118600612509766</v>
      </c>
      <c r="AA20" s="38">
        <v>1.9272599532837002E-2</v>
      </c>
      <c r="AB20" s="38">
        <v>2.7673476252279001E-3</v>
      </c>
      <c r="AC20" s="38">
        <v>8.8950459382325306E-3</v>
      </c>
      <c r="AD20" s="38">
        <v>9.8833843758137696E-2</v>
      </c>
      <c r="AE20" s="38">
        <v>8.8950459382326405E-4</v>
      </c>
      <c r="AF20" s="38">
        <v>0.37556860628093602</v>
      </c>
      <c r="AG20" s="38">
        <v>9.5127574617208595</v>
      </c>
      <c r="AH20" s="38">
        <v>3.3870358255914401</v>
      </c>
      <c r="AI20" s="38">
        <v>59</v>
      </c>
      <c r="AJ20" s="38">
        <v>374</v>
      </c>
      <c r="AK20" s="38">
        <v>89</v>
      </c>
      <c r="AL20" s="38">
        <v>252</v>
      </c>
      <c r="AM20" s="38">
        <v>125</v>
      </c>
      <c r="AN20" s="38">
        <v>118</v>
      </c>
      <c r="AO20" s="38">
        <v>115</v>
      </c>
      <c r="AP20" s="38">
        <v>165</v>
      </c>
      <c r="AQ20" s="38">
        <v>302</v>
      </c>
      <c r="AR20" s="38">
        <v>28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135</v>
      </c>
      <c r="D21" s="38">
        <v>500</v>
      </c>
      <c r="E21" s="38">
        <v>489.7</v>
      </c>
      <c r="F21" s="38">
        <v>8.8146000000000003E-4</v>
      </c>
      <c r="G21" s="38">
        <v>3.6274074074074099</v>
      </c>
      <c r="H21" s="38">
        <v>6.4170288000000006E-2</v>
      </c>
      <c r="I21" s="38">
        <v>5.6060855999999999E-2</v>
      </c>
      <c r="J21" s="38">
        <v>5.9586696000000001E-2</v>
      </c>
      <c r="K21" s="38">
        <v>6.2495514000000002E-2</v>
      </c>
      <c r="L21" s="38">
        <v>90.004117679999894</v>
      </c>
      <c r="M21" s="38">
        <v>1.72149138</v>
      </c>
      <c r="N21" s="38">
        <v>5.9057819999999997E-2</v>
      </c>
      <c r="O21" s="38">
        <v>6.1702199999999997E-3</v>
      </c>
      <c r="P21" s="38">
        <v>0.17893638000000001</v>
      </c>
      <c r="Q21" s="38">
        <v>0.11987856</v>
      </c>
      <c r="R21" s="38">
        <v>0.15778133999999999</v>
      </c>
      <c r="S21" s="38">
        <v>3.2614019999999998E-5</v>
      </c>
      <c r="T21" s="38">
        <v>0.23887565999999999</v>
      </c>
      <c r="U21" s="38">
        <v>2.291796E-3</v>
      </c>
      <c r="V21" s="38">
        <v>1.674774E-3</v>
      </c>
      <c r="W21" s="38">
        <v>5.2887599999999996E-4</v>
      </c>
      <c r="X21" s="38">
        <v>2.9088179999999999E-5</v>
      </c>
      <c r="Y21" s="38">
        <v>1.674774E-3</v>
      </c>
      <c r="Z21" s="38">
        <v>2.115504E-2</v>
      </c>
      <c r="AA21" s="38">
        <v>3.4376939999999998E-3</v>
      </c>
      <c r="AB21" s="38">
        <v>4.936176E-4</v>
      </c>
      <c r="AC21" s="38">
        <v>1.5866280000000001E-3</v>
      </c>
      <c r="AD21" s="38">
        <v>1.7629200000000001E-2</v>
      </c>
      <c r="AE21" s="38">
        <v>1.5866280000000001E-4</v>
      </c>
      <c r="AF21" s="38">
        <v>6.6990960000000002E-2</v>
      </c>
      <c r="AG21" s="38">
        <v>2.9969640000000002</v>
      </c>
      <c r="AH21" s="38">
        <v>0.49908265200000002</v>
      </c>
      <c r="AI21" s="38">
        <v>14</v>
      </c>
      <c r="AJ21" s="38">
        <v>56</v>
      </c>
      <c r="AK21" s="38">
        <v>27</v>
      </c>
      <c r="AL21" s="38">
        <v>7</v>
      </c>
      <c r="AM21" s="38">
        <v>9</v>
      </c>
      <c r="AN21" s="38">
        <v>4</v>
      </c>
      <c r="AO21" s="38">
        <v>6</v>
      </c>
      <c r="AP21" s="38">
        <v>8</v>
      </c>
      <c r="AQ21" s="38">
        <v>4</v>
      </c>
      <c r="AR21" s="38">
        <v>0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262</v>
      </c>
      <c r="D22" s="38">
        <v>500</v>
      </c>
      <c r="E22" s="38">
        <v>3602.8</v>
      </c>
      <c r="F22" s="38">
        <v>6.4850400000000096E-3</v>
      </c>
      <c r="G22" s="38">
        <v>13.7511450381679</v>
      </c>
      <c r="H22" s="38">
        <v>0.236055456</v>
      </c>
      <c r="I22" s="38">
        <v>0.20622427199999999</v>
      </c>
      <c r="J22" s="38">
        <v>0.21919435200000001</v>
      </c>
      <c r="K22" s="38">
        <v>0.229570416</v>
      </c>
      <c r="L22" s="38">
        <v>661.69457136000005</v>
      </c>
      <c r="M22" s="38">
        <v>5.0453611199999902</v>
      </c>
      <c r="N22" s="38">
        <v>0.23994647999999999</v>
      </c>
      <c r="O22" s="38">
        <v>4.5395280000000003E-2</v>
      </c>
      <c r="P22" s="38">
        <v>0.51880320000000002</v>
      </c>
      <c r="Q22" s="38">
        <v>0.291826799999999</v>
      </c>
      <c r="R22" s="38">
        <v>0.38910239999999902</v>
      </c>
      <c r="S22" s="38">
        <v>3.2425200000000003E-4</v>
      </c>
      <c r="T22" s="38">
        <v>0.88196544000000099</v>
      </c>
      <c r="U22" s="38">
        <v>1.6861103999999998E-2</v>
      </c>
      <c r="V22" s="38">
        <v>4.6043784000000098E-3</v>
      </c>
      <c r="W22" s="38">
        <v>3.8261736000000102E-3</v>
      </c>
      <c r="X22" s="38">
        <v>2.2049136E-3</v>
      </c>
      <c r="Y22" s="38">
        <v>8.0414496000000002E-3</v>
      </c>
      <c r="Z22" s="38">
        <v>4.5524980800000003E-2</v>
      </c>
      <c r="AA22" s="38">
        <v>3.7159279199999999E-2</v>
      </c>
      <c r="AB22" s="38">
        <v>1.8158111999999999E-3</v>
      </c>
      <c r="AC22" s="38">
        <v>5.1231816000000098E-3</v>
      </c>
      <c r="AD22" s="38">
        <v>0.1223078544</v>
      </c>
      <c r="AE22" s="38">
        <v>2.9182679999999999E-3</v>
      </c>
      <c r="AF22" s="38">
        <v>0.95978591999999996</v>
      </c>
      <c r="AG22" s="38">
        <v>7.2956700000000101</v>
      </c>
      <c r="AH22" s="38">
        <v>1.3721047632000001</v>
      </c>
      <c r="AI22" s="38">
        <v>16</v>
      </c>
      <c r="AJ22" s="38">
        <v>49</v>
      </c>
      <c r="AK22" s="38">
        <v>22</v>
      </c>
      <c r="AL22" s="38">
        <v>17</v>
      </c>
      <c r="AM22" s="38">
        <v>6</v>
      </c>
      <c r="AN22" s="38">
        <v>18</v>
      </c>
      <c r="AO22" s="38">
        <v>24</v>
      </c>
      <c r="AP22" s="38">
        <v>32</v>
      </c>
      <c r="AQ22" s="38">
        <v>64</v>
      </c>
      <c r="AR22" s="38">
        <v>14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11012</v>
      </c>
      <c r="D23" s="38">
        <v>1028.05728531572</v>
      </c>
      <c r="E23" s="38">
        <v>212628.79</v>
      </c>
      <c r="F23" s="38">
        <v>0.78694047585852001</v>
      </c>
      <c r="G23" s="38">
        <v>19.308825826371301</v>
      </c>
      <c r="H23" s="38">
        <v>2.3608214275755102E-2</v>
      </c>
      <c r="I23" s="38">
        <v>2.3608214275755102E-2</v>
      </c>
      <c r="J23" s="38">
        <v>2.3608214275755102E-2</v>
      </c>
      <c r="K23" s="38">
        <v>2.3608214275755102E-2</v>
      </c>
      <c r="L23" s="38">
        <v>43908.130791001</v>
      </c>
      <c r="M23" s="38">
        <v>4.9970720217015696</v>
      </c>
      <c r="N23" s="38">
        <v>13.2714484559396</v>
      </c>
      <c r="O23" s="38">
        <v>0.39347023792926</v>
      </c>
      <c r="P23" s="38">
        <v>1.07023904716755</v>
      </c>
      <c r="Q23" s="38">
        <v>1.1213901780983599</v>
      </c>
      <c r="R23" s="38">
        <v>0.21090004753008601</v>
      </c>
      <c r="S23" s="38">
        <v>7.7513636872066397E-4</v>
      </c>
      <c r="T23" s="38">
        <v>0</v>
      </c>
      <c r="U23" s="38">
        <v>8.6563452344438305E-5</v>
      </c>
      <c r="V23" s="38">
        <v>9.6793678530601196E-2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2.3608214275755102E-2</v>
      </c>
      <c r="AC23" s="38">
        <v>0</v>
      </c>
      <c r="AD23" s="38">
        <v>0</v>
      </c>
      <c r="AE23" s="38">
        <v>0</v>
      </c>
      <c r="AF23" s="38">
        <v>0</v>
      </c>
      <c r="AG23" s="38">
        <v>28.034754452459001</v>
      </c>
      <c r="AH23" s="38">
        <v>28.844516202119699</v>
      </c>
      <c r="AI23" s="38">
        <v>6</v>
      </c>
      <c r="AJ23" s="38">
        <v>29</v>
      </c>
      <c r="AK23" s="38">
        <v>2</v>
      </c>
      <c r="AL23" s="38">
        <v>28</v>
      </c>
      <c r="AM23" s="38">
        <v>3297</v>
      </c>
      <c r="AN23" s="38">
        <v>3714</v>
      </c>
      <c r="AO23" s="38">
        <v>1080</v>
      </c>
      <c r="AP23" s="38">
        <v>927</v>
      </c>
      <c r="AQ23" s="38">
        <v>1678</v>
      </c>
      <c r="AR23" s="38">
        <v>221</v>
      </c>
      <c r="AS23" s="38">
        <v>30</v>
      </c>
    </row>
    <row r="24" spans="1:45" x14ac:dyDescent="0.25">
      <c r="A24" s="38" t="s">
        <v>293</v>
      </c>
      <c r="B24" s="38" t="s">
        <v>243</v>
      </c>
      <c r="C24" s="38">
        <v>3594</v>
      </c>
      <c r="D24" s="38">
        <v>1002.25507338563</v>
      </c>
      <c r="E24" s="38">
        <v>126009.3</v>
      </c>
      <c r="F24" s="38">
        <v>0.45465645678757599</v>
      </c>
      <c r="G24" s="38">
        <v>35.061018363939802</v>
      </c>
      <c r="H24" s="38">
        <v>1.36396937036272E-2</v>
      </c>
      <c r="I24" s="38">
        <v>1.36396937036272E-2</v>
      </c>
      <c r="J24" s="38">
        <v>1.36396937036272E-2</v>
      </c>
      <c r="K24" s="38">
        <v>1.36396937036272E-2</v>
      </c>
      <c r="L24" s="38">
        <v>25368.0116629197</v>
      </c>
      <c r="M24" s="38">
        <v>2.8870685006011398</v>
      </c>
      <c r="N24" s="38">
        <v>13.0143662076764</v>
      </c>
      <c r="O24" s="38">
        <v>0.227328228393788</v>
      </c>
      <c r="P24" s="38">
        <v>0.61833278123110202</v>
      </c>
      <c r="Q24" s="38">
        <v>0.64788545092229899</v>
      </c>
      <c r="R24" s="38">
        <v>0.12184793041907301</v>
      </c>
      <c r="S24" s="38">
        <v>4.4783660993576402E-4</v>
      </c>
      <c r="T24" s="38">
        <v>0</v>
      </c>
      <c r="U24" s="38">
        <v>5.0012210246633703E-5</v>
      </c>
      <c r="V24" s="38">
        <v>5.5922744184871198E-2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1.36396937036272E-2</v>
      </c>
      <c r="AC24" s="38">
        <v>0</v>
      </c>
      <c r="AD24" s="38">
        <v>0</v>
      </c>
      <c r="AE24" s="38">
        <v>0</v>
      </c>
      <c r="AF24" s="38">
        <v>0</v>
      </c>
      <c r="AG24" s="38">
        <v>16.197136273057499</v>
      </c>
      <c r="AH24" s="38">
        <v>16.664977767091798</v>
      </c>
      <c r="AI24" s="38">
        <v>3</v>
      </c>
      <c r="AJ24" s="38">
        <v>5</v>
      </c>
      <c r="AK24" s="38">
        <v>1</v>
      </c>
      <c r="AL24" s="38">
        <v>7</v>
      </c>
      <c r="AM24" s="38">
        <v>1071</v>
      </c>
      <c r="AN24" s="38">
        <v>1432</v>
      </c>
      <c r="AO24" s="38">
        <v>367</v>
      </c>
      <c r="AP24" s="38">
        <v>222</v>
      </c>
      <c r="AQ24" s="38">
        <v>430</v>
      </c>
      <c r="AR24" s="38">
        <v>54</v>
      </c>
      <c r="AS24" s="38">
        <v>2</v>
      </c>
    </row>
    <row r="25" spans="1:45" x14ac:dyDescent="0.25">
      <c r="A25" s="38" t="s">
        <v>293</v>
      </c>
      <c r="B25" s="38" t="s">
        <v>244</v>
      </c>
      <c r="C25" s="38">
        <v>2914</v>
      </c>
      <c r="D25" s="38">
        <v>1024.34639484339</v>
      </c>
      <c r="E25" s="38">
        <v>493977.7</v>
      </c>
      <c r="F25" s="38">
        <v>1.8216153940608899</v>
      </c>
      <c r="G25" s="38">
        <v>169.51877144818101</v>
      </c>
      <c r="H25" s="38">
        <v>5.4648461821826803E-2</v>
      </c>
      <c r="I25" s="38">
        <v>5.4648461821826803E-2</v>
      </c>
      <c r="J25" s="38">
        <v>5.4648461821826803E-2</v>
      </c>
      <c r="K25" s="38">
        <v>5.4648461821826803E-2</v>
      </c>
      <c r="L25" s="38">
        <v>101638.852527022</v>
      </c>
      <c r="M25" s="38">
        <v>11.5672577522868</v>
      </c>
      <c r="N25" s="38">
        <v>57.204328343955297</v>
      </c>
      <c r="O25" s="38">
        <v>0.91080769703044695</v>
      </c>
      <c r="P25" s="38">
        <v>2.4773969359228198</v>
      </c>
      <c r="Q25" s="38">
        <v>2.5958019365367502</v>
      </c>
      <c r="R25" s="38">
        <v>0.48819292560832001</v>
      </c>
      <c r="S25" s="38">
        <v>1.79429116315E-3</v>
      </c>
      <c r="T25" s="38">
        <v>0</v>
      </c>
      <c r="U25" s="38">
        <v>2.003776933467E-4</v>
      </c>
      <c r="V25" s="38">
        <v>0.22405869346949001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5.4648461821826803E-2</v>
      </c>
      <c r="AC25" s="38">
        <v>0</v>
      </c>
      <c r="AD25" s="38">
        <v>0</v>
      </c>
      <c r="AE25" s="38">
        <v>0</v>
      </c>
      <c r="AF25" s="38">
        <v>0</v>
      </c>
      <c r="AG25" s="38">
        <v>64.895048413419204</v>
      </c>
      <c r="AH25" s="38">
        <v>66.769490653907596</v>
      </c>
      <c r="AI25" s="38">
        <v>0</v>
      </c>
      <c r="AJ25" s="38">
        <v>2</v>
      </c>
      <c r="AK25" s="38">
        <v>2</v>
      </c>
      <c r="AL25" s="38">
        <v>2</v>
      </c>
      <c r="AM25" s="38">
        <v>839</v>
      </c>
      <c r="AN25" s="38">
        <v>1316</v>
      </c>
      <c r="AO25" s="38">
        <v>291</v>
      </c>
      <c r="AP25" s="38">
        <v>183</v>
      </c>
      <c r="AQ25" s="38">
        <v>247</v>
      </c>
      <c r="AR25" s="38">
        <v>31</v>
      </c>
      <c r="AS25" s="38">
        <v>1</v>
      </c>
    </row>
    <row r="26" spans="1:45" x14ac:dyDescent="0.25">
      <c r="A26" s="38" t="s">
        <v>293</v>
      </c>
      <c r="B26" s="38" t="s">
        <v>245</v>
      </c>
      <c r="C26" s="38">
        <v>3578</v>
      </c>
      <c r="D26" s="38">
        <v>325</v>
      </c>
      <c r="E26" s="38">
        <v>64919.020000001998</v>
      </c>
      <c r="F26" s="38">
        <v>7.5955253399998895E-2</v>
      </c>
      <c r="G26" s="38">
        <v>18.143940749022399</v>
      </c>
      <c r="H26" s="38">
        <v>2.2786576019999498E-3</v>
      </c>
      <c r="I26" s="38">
        <v>2.2786576019999498E-3</v>
      </c>
      <c r="J26" s="38">
        <v>2.2786576019999498E-3</v>
      </c>
      <c r="K26" s="38">
        <v>2.2786576019999498E-3</v>
      </c>
      <c r="L26" s="38">
        <v>4237.99931870614</v>
      </c>
      <c r="M26" s="38">
        <v>0.48231585909001701</v>
      </c>
      <c r="N26" s="38">
        <v>3.6318296548798701</v>
      </c>
      <c r="O26" s="38">
        <v>3.7977626699999399E-2</v>
      </c>
      <c r="P26" s="38">
        <v>0.103299144624001</v>
      </c>
      <c r="Q26" s="38">
        <v>0.108236236094996</v>
      </c>
      <c r="R26" s="38">
        <v>2.0356007911199601E-2</v>
      </c>
      <c r="S26" s="38">
        <v>7.4815924598998893E-5</v>
      </c>
      <c r="T26" s="38">
        <v>0</v>
      </c>
      <c r="U26" s="38">
        <v>8.3550778739998194E-6</v>
      </c>
      <c r="V26" s="38">
        <v>9.3424961682001297E-3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2.2786576019999498E-3</v>
      </c>
      <c r="AC26" s="38">
        <v>0</v>
      </c>
      <c r="AD26" s="38">
        <v>0</v>
      </c>
      <c r="AE26" s="38">
        <v>0</v>
      </c>
      <c r="AF26" s="38">
        <v>0</v>
      </c>
      <c r="AG26" s="38">
        <v>2.7059059023750001</v>
      </c>
      <c r="AH26" s="38">
        <v>2.7840638581235799</v>
      </c>
      <c r="AI26" s="38">
        <v>3</v>
      </c>
      <c r="AJ26" s="38">
        <v>99</v>
      </c>
      <c r="AK26" s="38">
        <v>31</v>
      </c>
      <c r="AL26" s="38">
        <v>202</v>
      </c>
      <c r="AM26" s="38">
        <v>1770</v>
      </c>
      <c r="AN26" s="38">
        <v>553</v>
      </c>
      <c r="AO26" s="38">
        <v>145</v>
      </c>
      <c r="AP26" s="38">
        <v>105</v>
      </c>
      <c r="AQ26" s="38">
        <v>90</v>
      </c>
      <c r="AR26" s="38">
        <v>12</v>
      </c>
      <c r="AS26" s="38">
        <v>568</v>
      </c>
    </row>
    <row r="27" spans="1:45" x14ac:dyDescent="0.25">
      <c r="A27" s="38" t="s">
        <v>293</v>
      </c>
      <c r="B27" s="38" t="s">
        <v>246</v>
      </c>
      <c r="C27" s="38">
        <v>122</v>
      </c>
      <c r="D27" s="38">
        <v>325</v>
      </c>
      <c r="E27" s="38">
        <v>1357.57</v>
      </c>
      <c r="F27" s="38">
        <v>1.5883569000000001E-3</v>
      </c>
      <c r="G27" s="38">
        <v>11.127622950819701</v>
      </c>
      <c r="H27" s="38">
        <v>4.7650707E-5</v>
      </c>
      <c r="I27" s="38">
        <v>4.7650707E-5</v>
      </c>
      <c r="J27" s="38">
        <v>4.7650707E-5</v>
      </c>
      <c r="K27" s="38">
        <v>4.7650707E-5</v>
      </c>
      <c r="L27" s="38">
        <v>88.623961592400093</v>
      </c>
      <c r="M27" s="38">
        <v>1.0086066314999999E-2</v>
      </c>
      <c r="N27" s="38">
        <v>9.0316416960000007E-2</v>
      </c>
      <c r="O27" s="38">
        <v>7.9417844999999905E-4</v>
      </c>
      <c r="P27" s="38">
        <v>2.1601653840000001E-3</v>
      </c>
      <c r="Q27" s="38">
        <v>2.2634085824999998E-3</v>
      </c>
      <c r="R27" s="38">
        <v>4.2567964920000001E-4</v>
      </c>
      <c r="S27" s="38">
        <v>1.5645315465E-6</v>
      </c>
      <c r="T27" s="38">
        <v>0</v>
      </c>
      <c r="U27" s="38">
        <v>1.74719259E-7</v>
      </c>
      <c r="V27" s="38">
        <v>1.953678987E-4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4.7650707E-5</v>
      </c>
      <c r="AC27" s="38">
        <v>0</v>
      </c>
      <c r="AD27" s="38">
        <v>0</v>
      </c>
      <c r="AE27" s="38">
        <v>0</v>
      </c>
      <c r="AF27" s="38">
        <v>0</v>
      </c>
      <c r="AG27" s="38">
        <v>5.6585214562499903E-2</v>
      </c>
      <c r="AH27" s="38">
        <v>5.8219633812600001E-2</v>
      </c>
      <c r="AI27" s="38">
        <v>0</v>
      </c>
      <c r="AJ27" s="38">
        <v>3</v>
      </c>
      <c r="AK27" s="38">
        <v>0</v>
      </c>
      <c r="AL27" s="38">
        <v>1</v>
      </c>
      <c r="AM27" s="38">
        <v>56</v>
      </c>
      <c r="AN27" s="38">
        <v>29</v>
      </c>
      <c r="AO27" s="38">
        <v>12</v>
      </c>
      <c r="AP27" s="38">
        <v>3</v>
      </c>
      <c r="AQ27" s="38">
        <v>11</v>
      </c>
      <c r="AR27" s="38">
        <v>2</v>
      </c>
      <c r="AS27" s="38">
        <v>5</v>
      </c>
    </row>
    <row r="28" spans="1:45" x14ac:dyDescent="0.25">
      <c r="A28" s="38" t="s">
        <v>293</v>
      </c>
      <c r="B28" s="38" t="s">
        <v>247</v>
      </c>
      <c r="C28" s="38">
        <v>1292</v>
      </c>
      <c r="D28" s="38">
        <v>428.99050797253398</v>
      </c>
      <c r="E28" s="38">
        <v>7647.2300000000496</v>
      </c>
      <c r="F28" s="38">
        <v>1.1810120696218E-2</v>
      </c>
      <c r="G28" s="38">
        <v>5.9189086687306904</v>
      </c>
      <c r="H28" s="38">
        <v>3.5430362088654301E-4</v>
      </c>
      <c r="I28" s="38">
        <v>3.5430362088654301E-4</v>
      </c>
      <c r="J28" s="38">
        <v>3.5430362088654301E-4</v>
      </c>
      <c r="K28" s="38">
        <v>3.5430362088654301E-4</v>
      </c>
      <c r="L28" s="38">
        <v>658.95749436618098</v>
      </c>
      <c r="M28" s="38">
        <v>7.4994266420985306E-2</v>
      </c>
      <c r="N28" s="38">
        <v>0.35103312592451602</v>
      </c>
      <c r="O28" s="38">
        <v>5.9050603481090201E-3</v>
      </c>
      <c r="P28" s="38">
        <v>1.6061764146856498E-2</v>
      </c>
      <c r="Q28" s="38">
        <v>1.68294219921108E-2</v>
      </c>
      <c r="R28" s="38">
        <v>3.1651123465864898E-3</v>
      </c>
      <c r="S28" s="38">
        <v>1.16329688857749E-5</v>
      </c>
      <c r="T28" s="38">
        <v>0</v>
      </c>
      <c r="U28" s="38">
        <v>1.2991132765839899E-6</v>
      </c>
      <c r="V28" s="38">
        <v>1.4526448456348301E-3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3.5430362088654301E-4</v>
      </c>
      <c r="AC28" s="38">
        <v>0</v>
      </c>
      <c r="AD28" s="38">
        <v>0</v>
      </c>
      <c r="AE28" s="38">
        <v>0</v>
      </c>
      <c r="AF28" s="38">
        <v>0</v>
      </c>
      <c r="AG28" s="38">
        <v>0.420735549802771</v>
      </c>
      <c r="AH28" s="38">
        <v>0.43288816399917301</v>
      </c>
      <c r="AI28" s="38">
        <v>5</v>
      </c>
      <c r="AJ28" s="38">
        <v>56</v>
      </c>
      <c r="AK28" s="38">
        <v>41</v>
      </c>
      <c r="AL28" s="38">
        <v>244</v>
      </c>
      <c r="AM28" s="38">
        <v>214</v>
      </c>
      <c r="AN28" s="38">
        <v>236</v>
      </c>
      <c r="AO28" s="38">
        <v>107</v>
      </c>
      <c r="AP28" s="38">
        <v>86</v>
      </c>
      <c r="AQ28" s="38">
        <v>58</v>
      </c>
      <c r="AR28" s="38">
        <v>3</v>
      </c>
      <c r="AS28" s="38">
        <v>242</v>
      </c>
    </row>
    <row r="29" spans="1:45" x14ac:dyDescent="0.25">
      <c r="A29" s="38" t="s">
        <v>293</v>
      </c>
      <c r="B29" s="38" t="s">
        <v>248</v>
      </c>
      <c r="C29" s="38">
        <v>22806</v>
      </c>
      <c r="D29" s="38">
        <v>985.79070632222101</v>
      </c>
      <c r="E29" s="38">
        <v>504571.90000000899</v>
      </c>
      <c r="F29" s="38">
        <v>1.79064824288877</v>
      </c>
      <c r="G29" s="38">
        <v>22.124524248005301</v>
      </c>
      <c r="H29" s="38">
        <v>5.37194472866677E-2</v>
      </c>
      <c r="I29" s="38">
        <v>5.37194472866677E-2</v>
      </c>
      <c r="J29" s="38">
        <v>5.37194472866677E-2</v>
      </c>
      <c r="K29" s="38">
        <v>5.37194472866677E-2</v>
      </c>
      <c r="L29" s="38">
        <v>99911.0093602181</v>
      </c>
      <c r="M29" s="38">
        <v>11.3706163423437</v>
      </c>
      <c r="N29" s="38">
        <v>30.0828904805322</v>
      </c>
      <c r="O29" s="38">
        <v>0.895324121444387</v>
      </c>
      <c r="P29" s="38">
        <v>2.4352816103289001</v>
      </c>
      <c r="Q29" s="38">
        <v>2.5516737461166099</v>
      </c>
      <c r="R29" s="38">
        <v>0.47989372909420203</v>
      </c>
      <c r="S29" s="38">
        <v>1.7637885192455099E-3</v>
      </c>
      <c r="T29" s="38">
        <v>0</v>
      </c>
      <c r="U29" s="38">
        <v>1.9697130671776501E-4</v>
      </c>
      <c r="V29" s="38">
        <v>0.22024973387534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5.37194472866677E-2</v>
      </c>
      <c r="AC29" s="38">
        <v>0</v>
      </c>
      <c r="AD29" s="38">
        <v>0</v>
      </c>
      <c r="AE29" s="38">
        <v>0</v>
      </c>
      <c r="AF29" s="38">
        <v>0</v>
      </c>
      <c r="AG29" s="38">
        <v>63.791843652915396</v>
      </c>
      <c r="AH29" s="38">
        <v>65.634420694841296</v>
      </c>
      <c r="AI29" s="38">
        <v>2</v>
      </c>
      <c r="AJ29" s="38">
        <v>10</v>
      </c>
      <c r="AK29" s="38">
        <v>0</v>
      </c>
      <c r="AL29" s="38">
        <v>9</v>
      </c>
      <c r="AM29" s="38">
        <v>3702</v>
      </c>
      <c r="AN29" s="38">
        <v>8309</v>
      </c>
      <c r="AO29" s="38">
        <v>3428</v>
      </c>
      <c r="AP29" s="38">
        <v>2673</v>
      </c>
      <c r="AQ29" s="38">
        <v>3952</v>
      </c>
      <c r="AR29" s="38">
        <v>647</v>
      </c>
      <c r="AS29" s="38">
        <v>74</v>
      </c>
    </row>
    <row r="30" spans="1:45" x14ac:dyDescent="0.25">
      <c r="A30" s="38" t="s">
        <v>293</v>
      </c>
      <c r="B30" s="38" t="s">
        <v>249</v>
      </c>
      <c r="C30" s="38">
        <v>212</v>
      </c>
      <c r="D30" s="38">
        <v>1000</v>
      </c>
      <c r="E30" s="38">
        <v>22294.5</v>
      </c>
      <c r="F30" s="38">
        <v>8.0260200000000101E-2</v>
      </c>
      <c r="G30" s="38">
        <v>105.162735849057</v>
      </c>
      <c r="H30" s="38">
        <v>2.4078059999999902E-3</v>
      </c>
      <c r="I30" s="38">
        <v>2.4078059999999902E-3</v>
      </c>
      <c r="J30" s="38">
        <v>2.4078059999999902E-3</v>
      </c>
      <c r="K30" s="38">
        <v>2.4078059999999902E-3</v>
      </c>
      <c r="L30" s="38">
        <v>4478.1981192000003</v>
      </c>
      <c r="M30" s="38">
        <v>0.50965226999999902</v>
      </c>
      <c r="N30" s="38">
        <v>1.8058544999999999</v>
      </c>
      <c r="O30" s="38">
        <v>4.0130100000000099E-2</v>
      </c>
      <c r="P30" s="38">
        <v>0.109153872</v>
      </c>
      <c r="Q30" s="38">
        <v>0.114370785</v>
      </c>
      <c r="R30" s="38">
        <v>2.1509733600000001E-2</v>
      </c>
      <c r="S30" s="38">
        <v>7.9056297000000097E-5</v>
      </c>
      <c r="T30" s="38">
        <v>0</v>
      </c>
      <c r="U30" s="38">
        <v>8.8286220000000193E-6</v>
      </c>
      <c r="V30" s="38">
        <v>9.87200459999997E-3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2.4078059999999902E-3</v>
      </c>
      <c r="AC30" s="38">
        <v>0</v>
      </c>
      <c r="AD30" s="38">
        <v>0</v>
      </c>
      <c r="AE30" s="38">
        <v>0</v>
      </c>
      <c r="AF30" s="38">
        <v>0</v>
      </c>
      <c r="AG30" s="38">
        <v>2.859269625</v>
      </c>
      <c r="AH30" s="38">
        <v>2.9418573708000002</v>
      </c>
      <c r="AI30" s="38">
        <v>0</v>
      </c>
      <c r="AJ30" s="38">
        <v>1</v>
      </c>
      <c r="AK30" s="38">
        <v>0</v>
      </c>
      <c r="AL30" s="38">
        <v>0</v>
      </c>
      <c r="AM30" s="38">
        <v>1</v>
      </c>
      <c r="AN30" s="38">
        <v>14</v>
      </c>
      <c r="AO30" s="38">
        <v>12</v>
      </c>
      <c r="AP30" s="38">
        <v>71</v>
      </c>
      <c r="AQ30" s="38">
        <v>102</v>
      </c>
      <c r="AR30" s="38">
        <v>11</v>
      </c>
      <c r="AS30" s="38">
        <v>0</v>
      </c>
    </row>
    <row r="31" spans="1:45" x14ac:dyDescent="0.25">
      <c r="A31" s="38" t="s">
        <v>293</v>
      </c>
      <c r="B31" s="38" t="s">
        <v>250</v>
      </c>
      <c r="C31" s="38">
        <v>4</v>
      </c>
      <c r="D31" s="38">
        <v>1000</v>
      </c>
      <c r="E31" s="38">
        <v>1118.5</v>
      </c>
      <c r="F31" s="38">
        <v>4.0266E-3</v>
      </c>
      <c r="G31" s="38">
        <v>279.625</v>
      </c>
      <c r="H31" s="38">
        <v>1.20798E-4</v>
      </c>
      <c r="I31" s="38">
        <v>1.20798E-4</v>
      </c>
      <c r="J31" s="38">
        <v>1.20798E-4</v>
      </c>
      <c r="K31" s="38">
        <v>1.20798E-4</v>
      </c>
      <c r="L31" s="38">
        <v>224.66817359999999</v>
      </c>
      <c r="M31" s="38">
        <v>2.556891E-2</v>
      </c>
      <c r="N31" s="38">
        <v>9.0598499999999998E-2</v>
      </c>
      <c r="O31" s="38">
        <v>2.0133E-3</v>
      </c>
      <c r="P31" s="38">
        <v>5.4761760000000001E-3</v>
      </c>
      <c r="Q31" s="38">
        <v>5.7379049999999997E-3</v>
      </c>
      <c r="R31" s="38">
        <v>1.0791288E-3</v>
      </c>
      <c r="S31" s="38">
        <v>3.9662009999999996E-6</v>
      </c>
      <c r="T31" s="38">
        <v>0</v>
      </c>
      <c r="U31" s="38">
        <v>4.4292600000000001E-7</v>
      </c>
      <c r="V31" s="38">
        <v>4.9527179999999998E-4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1.20798E-4</v>
      </c>
      <c r="AC31" s="38">
        <v>0</v>
      </c>
      <c r="AD31" s="38">
        <v>0</v>
      </c>
      <c r="AE31" s="38">
        <v>0</v>
      </c>
      <c r="AF31" s="38">
        <v>0</v>
      </c>
      <c r="AG31" s="38">
        <v>0.143447625</v>
      </c>
      <c r="AH31" s="38">
        <v>0.14759099640000001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2</v>
      </c>
      <c r="AQ31" s="38">
        <v>2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8</v>
      </c>
      <c r="D33" s="38">
        <v>1000</v>
      </c>
      <c r="E33" s="38">
        <v>306.5</v>
      </c>
      <c r="F33" s="38">
        <v>1.1034E-3</v>
      </c>
      <c r="G33" s="38">
        <v>38.3125</v>
      </c>
      <c r="H33" s="38">
        <v>3.3102000000000003E-5</v>
      </c>
      <c r="I33" s="38">
        <v>3.3102000000000003E-5</v>
      </c>
      <c r="J33" s="38">
        <v>3.3102000000000003E-5</v>
      </c>
      <c r="K33" s="38">
        <v>3.3102000000000003E-5</v>
      </c>
      <c r="L33" s="38">
        <v>61.565306399999997</v>
      </c>
      <c r="M33" s="38">
        <v>7.00659E-3</v>
      </c>
      <c r="N33" s="38">
        <v>1.9861199999999999E-2</v>
      </c>
      <c r="O33" s="38">
        <v>5.5170000000000002E-4</v>
      </c>
      <c r="P33" s="38">
        <v>1.5006240000000001E-3</v>
      </c>
      <c r="Q33" s="38">
        <v>1.5723449999999999E-3</v>
      </c>
      <c r="R33" s="38">
        <v>2.957112E-4</v>
      </c>
      <c r="S33" s="38">
        <v>1.086849E-6</v>
      </c>
      <c r="T33" s="38">
        <v>0</v>
      </c>
      <c r="U33" s="38">
        <v>1.2137400000000001E-7</v>
      </c>
      <c r="V33" s="38">
        <v>1.3571819999999999E-4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3.3102000000000003E-5</v>
      </c>
      <c r="AC33" s="38">
        <v>0</v>
      </c>
      <c r="AD33" s="38">
        <v>0</v>
      </c>
      <c r="AE33" s="38">
        <v>0</v>
      </c>
      <c r="AF33" s="38">
        <v>0</v>
      </c>
      <c r="AG33" s="38">
        <v>3.9308625E-2</v>
      </c>
      <c r="AH33" s="38">
        <v>4.0444023599999997E-2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8</v>
      </c>
      <c r="AR33" s="38">
        <v>0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524</v>
      </c>
      <c r="D34" s="38">
        <v>800</v>
      </c>
      <c r="E34" s="38">
        <v>40289.43</v>
      </c>
      <c r="F34" s="38">
        <v>0.1160335584</v>
      </c>
      <c r="G34" s="38">
        <v>76.888225190839705</v>
      </c>
      <c r="H34" s="38">
        <v>3.4810067520000001E-3</v>
      </c>
      <c r="I34" s="38">
        <v>3.4810067520000001E-3</v>
      </c>
      <c r="J34" s="38">
        <v>3.4810067520000001E-3</v>
      </c>
      <c r="K34" s="38">
        <v>3.4810067520000001E-3</v>
      </c>
      <c r="L34" s="38">
        <v>6474.2084244864</v>
      </c>
      <c r="M34" s="38">
        <v>0.73681309583999799</v>
      </c>
      <c r="N34" s="38">
        <v>1.5664530383999999</v>
      </c>
      <c r="O34" s="38">
        <v>5.8016779200000097E-2</v>
      </c>
      <c r="P34" s="38">
        <v>0.157805639424</v>
      </c>
      <c r="Q34" s="38">
        <v>0.16534782072000001</v>
      </c>
      <c r="R34" s="38">
        <v>3.10969936512E-2</v>
      </c>
      <c r="S34" s="38">
        <v>1.14293055024E-4</v>
      </c>
      <c r="T34" s="38">
        <v>0</v>
      </c>
      <c r="U34" s="38">
        <v>1.2763691424000001E-5</v>
      </c>
      <c r="V34" s="38">
        <v>1.4272127683200001E-2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3.4810067520000001E-3</v>
      </c>
      <c r="AC34" s="38">
        <v>0</v>
      </c>
      <c r="AD34" s="38">
        <v>0</v>
      </c>
      <c r="AE34" s="38">
        <v>0</v>
      </c>
      <c r="AF34" s="38">
        <v>0</v>
      </c>
      <c r="AG34" s="38">
        <v>4.1336955179999899</v>
      </c>
      <c r="AH34" s="38">
        <v>4.2530940495935896</v>
      </c>
      <c r="AI34" s="38">
        <v>0</v>
      </c>
      <c r="AJ34" s="38">
        <v>2</v>
      </c>
      <c r="AK34" s="38">
        <v>0</v>
      </c>
      <c r="AL34" s="38">
        <v>2</v>
      </c>
      <c r="AM34" s="38">
        <v>105</v>
      </c>
      <c r="AN34" s="38">
        <v>175</v>
      </c>
      <c r="AO34" s="38">
        <v>66</v>
      </c>
      <c r="AP34" s="38">
        <v>94</v>
      </c>
      <c r="AQ34" s="38">
        <v>68</v>
      </c>
      <c r="AR34" s="38">
        <v>12</v>
      </c>
      <c r="AS34" s="38">
        <v>0</v>
      </c>
    </row>
    <row r="35" spans="1:45" x14ac:dyDescent="0.25">
      <c r="A35" s="38" t="s">
        <v>293</v>
      </c>
      <c r="B35" s="38" t="s">
        <v>254</v>
      </c>
      <c r="C35" s="38">
        <v>88</v>
      </c>
      <c r="D35" s="38">
        <v>500</v>
      </c>
      <c r="E35" s="38">
        <v>4656.3999999999996</v>
      </c>
      <c r="F35" s="38">
        <v>8.3815199999999999E-3</v>
      </c>
      <c r="G35" s="38">
        <v>52.9136363636364</v>
      </c>
      <c r="H35" s="38">
        <v>2.5144559999999998E-4</v>
      </c>
      <c r="I35" s="38">
        <v>2.5144559999999998E-4</v>
      </c>
      <c r="J35" s="38">
        <v>2.5144559999999998E-4</v>
      </c>
      <c r="K35" s="38">
        <v>2.5144559999999998E-4</v>
      </c>
      <c r="L35" s="38">
        <v>467.65528991999997</v>
      </c>
      <c r="M35" s="38">
        <v>5.3222652000000002E-2</v>
      </c>
      <c r="N35" s="38">
        <v>0.11315052</v>
      </c>
      <c r="O35" s="38">
        <v>4.19076E-3</v>
      </c>
      <c r="P35" s="38">
        <v>1.1398867199999999E-2</v>
      </c>
      <c r="Q35" s="38">
        <v>1.1943666E-2</v>
      </c>
      <c r="R35" s="38">
        <v>2.2462473600000001E-3</v>
      </c>
      <c r="S35" s="38">
        <v>8.2557971999999998E-6</v>
      </c>
      <c r="T35" s="38">
        <v>0</v>
      </c>
      <c r="U35" s="38">
        <v>9.2196719999999899E-7</v>
      </c>
      <c r="V35" s="38">
        <v>1.03092696E-3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2.5144559999999998E-4</v>
      </c>
      <c r="AC35" s="38">
        <v>0</v>
      </c>
      <c r="AD35" s="38">
        <v>0</v>
      </c>
      <c r="AE35" s="38">
        <v>0</v>
      </c>
      <c r="AF35" s="38">
        <v>0</v>
      </c>
      <c r="AG35" s="38">
        <v>0.29859164999999999</v>
      </c>
      <c r="AH35" s="38">
        <v>0.30721623407999998</v>
      </c>
      <c r="AI35" s="38">
        <v>0</v>
      </c>
      <c r="AJ35" s="38">
        <v>1</v>
      </c>
      <c r="AK35" s="38">
        <v>1</v>
      </c>
      <c r="AL35" s="38">
        <v>3</v>
      </c>
      <c r="AM35" s="38">
        <v>20</v>
      </c>
      <c r="AN35" s="38">
        <v>25</v>
      </c>
      <c r="AO35" s="38">
        <v>11</v>
      </c>
      <c r="AP35" s="38">
        <v>11</v>
      </c>
      <c r="AQ35" s="38">
        <v>11</v>
      </c>
      <c r="AR35" s="38">
        <v>2</v>
      </c>
      <c r="AS35" s="38">
        <v>3</v>
      </c>
    </row>
    <row r="36" spans="1:45" x14ac:dyDescent="0.25">
      <c r="A36" s="38" t="s">
        <v>293</v>
      </c>
      <c r="B36" s="38" t="s">
        <v>255</v>
      </c>
      <c r="C36" s="38">
        <v>16</v>
      </c>
      <c r="D36" s="38">
        <v>700</v>
      </c>
      <c r="E36" s="38">
        <v>3346.8</v>
      </c>
      <c r="F36" s="38">
        <v>8.4339359999999995E-3</v>
      </c>
      <c r="G36" s="38">
        <v>209.17500000000001</v>
      </c>
      <c r="H36" s="38">
        <v>2.5301807999999999E-4</v>
      </c>
      <c r="I36" s="38">
        <v>2.5301807999999999E-4</v>
      </c>
      <c r="J36" s="38">
        <v>2.5301807999999999E-4</v>
      </c>
      <c r="K36" s="38">
        <v>2.5301807999999999E-4</v>
      </c>
      <c r="L36" s="38">
        <v>470.579893056</v>
      </c>
      <c r="M36" s="38">
        <v>5.3555493599999997E-2</v>
      </c>
      <c r="N36" s="38">
        <v>0.113858136</v>
      </c>
      <c r="O36" s="38">
        <v>4.2169679999999998E-3</v>
      </c>
      <c r="P36" s="38">
        <v>1.147015296E-2</v>
      </c>
      <c r="Q36" s="38">
        <v>1.20183588E-2</v>
      </c>
      <c r="R36" s="38">
        <v>2.260294848E-3</v>
      </c>
      <c r="S36" s="38">
        <v>8.3074269600000007E-6</v>
      </c>
      <c r="T36" s="38">
        <v>0</v>
      </c>
      <c r="U36" s="38">
        <v>9.2773295999999995E-7</v>
      </c>
      <c r="V36" s="38">
        <v>1.0373741279999999E-3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2.5301807999999999E-4</v>
      </c>
      <c r="AC36" s="38">
        <v>0</v>
      </c>
      <c r="AD36" s="38">
        <v>0</v>
      </c>
      <c r="AE36" s="38">
        <v>0</v>
      </c>
      <c r="AF36" s="38">
        <v>0</v>
      </c>
      <c r="AG36" s="38">
        <v>0.30045896999999999</v>
      </c>
      <c r="AH36" s="38">
        <v>0.30913749014399999</v>
      </c>
      <c r="AI36" s="38">
        <v>0</v>
      </c>
      <c r="AJ36" s="38">
        <v>0</v>
      </c>
      <c r="AK36" s="38">
        <v>0</v>
      </c>
      <c r="AL36" s="38">
        <v>1</v>
      </c>
      <c r="AM36" s="38">
        <v>4</v>
      </c>
      <c r="AN36" s="38">
        <v>2</v>
      </c>
      <c r="AO36" s="38">
        <v>1</v>
      </c>
      <c r="AP36" s="38">
        <v>2</v>
      </c>
      <c r="AQ36" s="38">
        <v>5</v>
      </c>
      <c r="AR36" s="38">
        <v>1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492</v>
      </c>
      <c r="D37" s="38">
        <v>429</v>
      </c>
      <c r="E37" s="38">
        <v>13044.98</v>
      </c>
      <c r="F37" s="38">
        <v>2.0146667112E-2</v>
      </c>
      <c r="G37" s="38">
        <v>26.514186991869899</v>
      </c>
      <c r="H37" s="38">
        <v>6.0440001336000001E-4</v>
      </c>
      <c r="I37" s="38">
        <v>6.0440001336000001E-4</v>
      </c>
      <c r="J37" s="38">
        <v>6.0440001336000001E-4</v>
      </c>
      <c r="K37" s="38">
        <v>6.0440001336000001E-4</v>
      </c>
      <c r="L37" s="38">
        <v>1124.1034381811501</v>
      </c>
      <c r="M37" s="38">
        <v>0.1279313361612</v>
      </c>
      <c r="N37" s="38">
        <v>0.27198000601200001</v>
      </c>
      <c r="O37" s="38">
        <v>1.0073333556E-2</v>
      </c>
      <c r="P37" s="38">
        <v>2.739946727232E-2</v>
      </c>
      <c r="Q37" s="38">
        <v>2.8709000634599999E-2</v>
      </c>
      <c r="R37" s="38">
        <v>5.3993067860160096E-3</v>
      </c>
      <c r="S37" s="38">
        <v>1.9844467105320001E-5</v>
      </c>
      <c r="T37" s="38">
        <v>0</v>
      </c>
      <c r="U37" s="38">
        <v>2.2161333823200002E-6</v>
      </c>
      <c r="V37" s="38">
        <v>2.4780400547760001E-3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6.0440001336000001E-4</v>
      </c>
      <c r="AC37" s="38">
        <v>0</v>
      </c>
      <c r="AD37" s="38">
        <v>0</v>
      </c>
      <c r="AE37" s="38">
        <v>0</v>
      </c>
      <c r="AF37" s="38">
        <v>0</v>
      </c>
      <c r="AG37" s="38">
        <v>0.71772501586500004</v>
      </c>
      <c r="AH37" s="38">
        <v>0.73845593632324702</v>
      </c>
      <c r="AI37" s="38">
        <v>1</v>
      </c>
      <c r="AJ37" s="38">
        <v>7</v>
      </c>
      <c r="AK37" s="38">
        <v>0</v>
      </c>
      <c r="AL37" s="38">
        <v>6</v>
      </c>
      <c r="AM37" s="38">
        <v>102</v>
      </c>
      <c r="AN37" s="38">
        <v>149</v>
      </c>
      <c r="AO37" s="38">
        <v>55</v>
      </c>
      <c r="AP37" s="38">
        <v>58</v>
      </c>
      <c r="AQ37" s="38">
        <v>75</v>
      </c>
      <c r="AR37" s="38">
        <v>8</v>
      </c>
      <c r="AS37" s="38">
        <v>31</v>
      </c>
    </row>
    <row r="38" spans="1:45" x14ac:dyDescent="0.25">
      <c r="A38" s="38" t="s">
        <v>293</v>
      </c>
      <c r="B38" s="38" t="s">
        <v>257</v>
      </c>
      <c r="C38" s="38">
        <v>11</v>
      </c>
      <c r="D38" s="38">
        <v>1124.6896551724101</v>
      </c>
      <c r="E38" s="38">
        <v>142.16</v>
      </c>
      <c r="F38" s="38">
        <v>5.7558917296551696E-4</v>
      </c>
      <c r="G38" s="38">
        <v>12.923636363636399</v>
      </c>
      <c r="H38" s="38">
        <v>1.00879576103956E-2</v>
      </c>
      <c r="I38" s="38">
        <v>7.8461892525299396E-3</v>
      </c>
      <c r="J38" s="38">
        <v>8.9670734314627899E-3</v>
      </c>
      <c r="K38" s="38">
        <v>1.00879576103956E-2</v>
      </c>
      <c r="L38" s="38">
        <v>55.219618245043002</v>
      </c>
      <c r="M38" s="38">
        <v>0.85302315433489595</v>
      </c>
      <c r="N38" s="38">
        <v>3.02374824138637E-2</v>
      </c>
      <c r="O38" s="38">
        <v>0.19957246415367999</v>
      </c>
      <c r="P38" s="38">
        <v>3.9166226905880903E-2</v>
      </c>
      <c r="Q38" s="38">
        <v>3.1866709666909097E-2</v>
      </c>
      <c r="R38" s="38">
        <v>1.5410091948940399E-2</v>
      </c>
      <c r="S38" s="38">
        <v>5.0756499797868304E-6</v>
      </c>
      <c r="T38" s="38">
        <v>1.6404291429517201E-2</v>
      </c>
      <c r="U38" s="38">
        <v>0</v>
      </c>
      <c r="V38" s="38">
        <v>3.08725101863323E-3</v>
      </c>
      <c r="W38" s="38">
        <v>2.47503344375172E-3</v>
      </c>
      <c r="X38" s="38">
        <v>9.2094267674482804E-4</v>
      </c>
      <c r="Y38" s="38">
        <v>1.15117834593103E-3</v>
      </c>
      <c r="Z38" s="38">
        <v>0</v>
      </c>
      <c r="AA38" s="38">
        <v>0</v>
      </c>
      <c r="AB38" s="38">
        <v>1.03606051133793E-3</v>
      </c>
      <c r="AC38" s="38">
        <v>0</v>
      </c>
      <c r="AD38" s="38">
        <v>0</v>
      </c>
      <c r="AE38" s="38">
        <v>0</v>
      </c>
      <c r="AF38" s="38">
        <v>0</v>
      </c>
      <c r="AG38" s="38">
        <v>0.79666774167272703</v>
      </c>
      <c r="AH38" s="38">
        <v>0.92000080355270197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9</v>
      </c>
      <c r="AQ38" s="38">
        <v>2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56</v>
      </c>
      <c r="D39" s="38">
        <v>1060.44444444444</v>
      </c>
      <c r="E39" s="38">
        <v>1523.9</v>
      </c>
      <c r="F39" s="38">
        <v>5.8176406399999998E-3</v>
      </c>
      <c r="G39" s="38">
        <v>27.212499999999999</v>
      </c>
      <c r="H39" s="38">
        <v>0.101961807006316</v>
      </c>
      <c r="I39" s="38">
        <v>7.9303627671579002E-2</v>
      </c>
      <c r="J39" s="38">
        <v>9.0632717338947399E-2</v>
      </c>
      <c r="K39" s="38">
        <v>0.101961807006316</v>
      </c>
      <c r="L39" s="38">
        <v>558.12011468619596</v>
      </c>
      <c r="M39" s="38">
        <v>8.6217434284800003</v>
      </c>
      <c r="N39" s="38">
        <v>0.55356416779975304</v>
      </c>
      <c r="O39" s="38">
        <v>2.0171346728145401</v>
      </c>
      <c r="P39" s="38">
        <v>0.39586400173090902</v>
      </c>
      <c r="Q39" s="38">
        <v>0.32208574088727299</v>
      </c>
      <c r="R39" s="38">
        <v>0.15575410622545399</v>
      </c>
      <c r="S39" s="38">
        <v>5.1301012916363599E-5</v>
      </c>
      <c r="T39" s="38">
        <v>0.16580275823999999</v>
      </c>
      <c r="U39" s="38">
        <v>0</v>
      </c>
      <c r="V39" s="38">
        <v>3.12037088872727E-2</v>
      </c>
      <c r="W39" s="38">
        <v>2.5015854752000001E-2</v>
      </c>
      <c r="X39" s="38">
        <v>9.3082250239999997E-3</v>
      </c>
      <c r="Y39" s="38">
        <v>1.163528128E-2</v>
      </c>
      <c r="Z39" s="38">
        <v>0</v>
      </c>
      <c r="AA39" s="38">
        <v>0</v>
      </c>
      <c r="AB39" s="38">
        <v>1.0471753152E-2</v>
      </c>
      <c r="AC39" s="38">
        <v>0</v>
      </c>
      <c r="AD39" s="38">
        <v>0</v>
      </c>
      <c r="AE39" s="38">
        <v>0</v>
      </c>
      <c r="AF39" s="38">
        <v>0</v>
      </c>
      <c r="AG39" s="38">
        <v>8.0521435221818205</v>
      </c>
      <c r="AH39" s="38">
        <v>9.2987052484072699</v>
      </c>
      <c r="AI39" s="38">
        <v>2</v>
      </c>
      <c r="AJ39" s="38">
        <v>4</v>
      </c>
      <c r="AK39" s="38">
        <v>6</v>
      </c>
      <c r="AL39" s="38">
        <v>2</v>
      </c>
      <c r="AM39" s="38">
        <v>2</v>
      </c>
      <c r="AN39" s="38">
        <v>2</v>
      </c>
      <c r="AO39" s="38">
        <v>0</v>
      </c>
      <c r="AP39" s="38">
        <v>10</v>
      </c>
      <c r="AQ39" s="38">
        <v>28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6</v>
      </c>
      <c r="D40" s="38">
        <v>1069.5</v>
      </c>
      <c r="E40" s="38">
        <v>678.7</v>
      </c>
      <c r="F40" s="38">
        <v>2.61313074E-3</v>
      </c>
      <c r="G40" s="38">
        <v>113.116666666667</v>
      </c>
      <c r="H40" s="38">
        <v>4.63074273767368E-2</v>
      </c>
      <c r="I40" s="38">
        <v>3.5875534396263203E-2</v>
      </c>
      <c r="J40" s="38">
        <v>4.0964262679421E-2</v>
      </c>
      <c r="K40" s="38">
        <v>4.63074273767368E-2</v>
      </c>
      <c r="L40" s="38">
        <v>250.69283555796</v>
      </c>
      <c r="M40" s="38">
        <v>3.8726597566800001</v>
      </c>
      <c r="N40" s="38">
        <v>0.245768059712621</v>
      </c>
      <c r="O40" s="38">
        <v>0.90604369476000002</v>
      </c>
      <c r="P40" s="38">
        <v>0.17781166899</v>
      </c>
      <c r="Q40" s="38">
        <v>0.14467242006</v>
      </c>
      <c r="R40" s="38">
        <v>6.9960636630000003E-2</v>
      </c>
      <c r="S40" s="38">
        <v>2.3043061979999999E-5</v>
      </c>
      <c r="T40" s="38">
        <v>7.4474226089999998E-2</v>
      </c>
      <c r="U40" s="38">
        <v>0</v>
      </c>
      <c r="V40" s="38">
        <v>1.401588306E-2</v>
      </c>
      <c r="W40" s="38">
        <v>1.1236462181999999E-2</v>
      </c>
      <c r="X40" s="38">
        <v>4.1810091840000004E-3</v>
      </c>
      <c r="Y40" s="38">
        <v>5.2262614800000001E-3</v>
      </c>
      <c r="Z40" s="38">
        <v>0</v>
      </c>
      <c r="AA40" s="38">
        <v>0</v>
      </c>
      <c r="AB40" s="38">
        <v>4.7036353319999998E-3</v>
      </c>
      <c r="AC40" s="38">
        <v>0</v>
      </c>
      <c r="AD40" s="38">
        <v>0</v>
      </c>
      <c r="AE40" s="38">
        <v>0</v>
      </c>
      <c r="AF40" s="38">
        <v>0</v>
      </c>
      <c r="AG40" s="38">
        <v>3.6168105014999998</v>
      </c>
      <c r="AH40" s="38">
        <v>4.1767331518799997</v>
      </c>
      <c r="AI40" s="38">
        <v>0</v>
      </c>
      <c r="AJ40" s="38">
        <v>2</v>
      </c>
      <c r="AK40" s="38">
        <v>0</v>
      </c>
      <c r="AL40" s="38">
        <v>1</v>
      </c>
      <c r="AM40" s="38">
        <v>0</v>
      </c>
      <c r="AN40" s="38">
        <v>0</v>
      </c>
      <c r="AO40" s="38">
        <v>0</v>
      </c>
      <c r="AP40" s="38">
        <v>2</v>
      </c>
      <c r="AQ40" s="38">
        <v>1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25</v>
      </c>
      <c r="D41" s="38">
        <v>714.76543209876502</v>
      </c>
      <c r="E41" s="38">
        <v>133</v>
      </c>
      <c r="F41" s="38">
        <v>3.4222968888888901E-4</v>
      </c>
      <c r="G41" s="38">
        <v>5.32</v>
      </c>
      <c r="H41" s="38">
        <v>5.9980255999999999E-3</v>
      </c>
      <c r="I41" s="38">
        <v>4.66513102222222E-3</v>
      </c>
      <c r="J41" s="38">
        <v>5.33157831111111E-3</v>
      </c>
      <c r="K41" s="38">
        <v>5.9980255999999999E-3</v>
      </c>
      <c r="L41" s="38">
        <v>32.832085209664697</v>
      </c>
      <c r="M41" s="38">
        <v>0.507184398933334</v>
      </c>
      <c r="N41" s="38">
        <v>1.7108463882318299E-2</v>
      </c>
      <c r="O41" s="38">
        <v>0.118660366674747</v>
      </c>
      <c r="P41" s="38">
        <v>2.3287174739393901E-2</v>
      </c>
      <c r="Q41" s="38">
        <v>1.8947080048484801E-2</v>
      </c>
      <c r="R41" s="38">
        <v>9.1624221252525201E-3</v>
      </c>
      <c r="S41" s="38">
        <v>3.0178436202020199E-6</v>
      </c>
      <c r="T41" s="38">
        <v>9.7535461333333306E-3</v>
      </c>
      <c r="U41" s="38">
        <v>0</v>
      </c>
      <c r="V41" s="38">
        <v>1.8355956040403999E-3</v>
      </c>
      <c r="W41" s="38">
        <v>1.4715876622222201E-3</v>
      </c>
      <c r="X41" s="38">
        <v>5.4756750222222203E-4</v>
      </c>
      <c r="Y41" s="38">
        <v>6.8445937777777705E-4</v>
      </c>
      <c r="Z41" s="38">
        <v>0</v>
      </c>
      <c r="AA41" s="38">
        <v>0</v>
      </c>
      <c r="AB41" s="38">
        <v>6.1601343999999998E-4</v>
      </c>
      <c r="AC41" s="38">
        <v>0</v>
      </c>
      <c r="AD41" s="38">
        <v>0</v>
      </c>
      <c r="AE41" s="38">
        <v>0</v>
      </c>
      <c r="AF41" s="38">
        <v>0</v>
      </c>
      <c r="AG41" s="38">
        <v>0.47367700121212097</v>
      </c>
      <c r="AH41" s="38">
        <v>0.54700749000404003</v>
      </c>
      <c r="AI41" s="38">
        <v>1</v>
      </c>
      <c r="AJ41" s="38">
        <v>15</v>
      </c>
      <c r="AK41" s="38">
        <v>2</v>
      </c>
      <c r="AL41" s="38">
        <v>1</v>
      </c>
      <c r="AM41" s="38">
        <v>0</v>
      </c>
      <c r="AN41" s="38">
        <v>2</v>
      </c>
      <c r="AO41" s="38">
        <v>0</v>
      </c>
      <c r="AP41" s="38">
        <v>2</v>
      </c>
      <c r="AQ41" s="38">
        <v>2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111</v>
      </c>
      <c r="D42" s="38">
        <v>714.76543209876502</v>
      </c>
      <c r="E42" s="38">
        <v>671.7</v>
      </c>
      <c r="F42" s="38">
        <v>1.7283885866666701E-3</v>
      </c>
      <c r="G42" s="38">
        <v>6.0513513513513502</v>
      </c>
      <c r="H42" s="38">
        <v>3.0292284176842099E-2</v>
      </c>
      <c r="I42" s="38">
        <v>2.35606654708772E-2</v>
      </c>
      <c r="J42" s="38">
        <v>2.6926474823859601E-2</v>
      </c>
      <c r="K42" s="38">
        <v>3.0292284176842099E-2</v>
      </c>
      <c r="L42" s="38">
        <v>165.814373197983</v>
      </c>
      <c r="M42" s="38">
        <v>2.56147188544</v>
      </c>
      <c r="N42" s="38">
        <v>8.6404174359046806E-2</v>
      </c>
      <c r="O42" s="38">
        <v>0.59927946086787898</v>
      </c>
      <c r="P42" s="38">
        <v>0.11760898701090899</v>
      </c>
      <c r="Q42" s="38">
        <v>9.5689877207272706E-2</v>
      </c>
      <c r="R42" s="38">
        <v>4.6273676252121303E-2</v>
      </c>
      <c r="S42" s="38">
        <v>1.5241244809697E-5</v>
      </c>
      <c r="T42" s="38">
        <v>4.9259074719999997E-2</v>
      </c>
      <c r="U42" s="38">
        <v>0</v>
      </c>
      <c r="V42" s="38">
        <v>9.2704478739393907E-3</v>
      </c>
      <c r="W42" s="38">
        <v>7.4320709226666599E-3</v>
      </c>
      <c r="X42" s="38">
        <v>2.76542173866667E-3</v>
      </c>
      <c r="Y42" s="38">
        <v>3.4567771733333402E-3</v>
      </c>
      <c r="Z42" s="38">
        <v>0</v>
      </c>
      <c r="AA42" s="38">
        <v>0</v>
      </c>
      <c r="AB42" s="38">
        <v>3.1110994559999999E-3</v>
      </c>
      <c r="AC42" s="38">
        <v>0</v>
      </c>
      <c r="AD42" s="38">
        <v>0</v>
      </c>
      <c r="AE42" s="38">
        <v>0</v>
      </c>
      <c r="AF42" s="38">
        <v>0</v>
      </c>
      <c r="AG42" s="38">
        <v>2.3922469301818201</v>
      </c>
      <c r="AH42" s="38">
        <v>2.7625934664339402</v>
      </c>
      <c r="AI42" s="38">
        <v>13</v>
      </c>
      <c r="AJ42" s="38">
        <v>52</v>
      </c>
      <c r="AK42" s="38">
        <v>13</v>
      </c>
      <c r="AL42" s="38">
        <v>11</v>
      </c>
      <c r="AM42" s="38">
        <v>4</v>
      </c>
      <c r="AN42" s="38">
        <v>3</v>
      </c>
      <c r="AO42" s="38">
        <v>5</v>
      </c>
      <c r="AP42" s="38">
        <v>3</v>
      </c>
      <c r="AQ42" s="38">
        <v>5</v>
      </c>
      <c r="AR42" s="38">
        <v>0</v>
      </c>
      <c r="AS42" s="38">
        <v>2</v>
      </c>
    </row>
    <row r="43" spans="1:45" x14ac:dyDescent="0.25">
      <c r="A43" s="38" t="s">
        <v>293</v>
      </c>
      <c r="B43" s="38" t="s">
        <v>262</v>
      </c>
      <c r="C43" s="38">
        <v>1071</v>
      </c>
      <c r="D43" s="38">
        <v>1124.6896551724101</v>
      </c>
      <c r="E43" s="38">
        <v>13155</v>
      </c>
      <c r="F43" s="38">
        <v>5.32630526896554E-2</v>
      </c>
      <c r="G43" s="38">
        <v>12.2829131652661</v>
      </c>
      <c r="H43" s="38">
        <v>1.9010812652307501</v>
      </c>
      <c r="I43" s="38">
        <v>1.5208650121845999</v>
      </c>
      <c r="J43" s="38">
        <v>1.6159190754461701</v>
      </c>
      <c r="K43" s="38">
        <v>1.8060272019692301</v>
      </c>
      <c r="L43" s="38">
        <v>5167.0487414234203</v>
      </c>
      <c r="M43" s="38">
        <v>64.874398176000398</v>
      </c>
      <c r="N43" s="38">
        <v>4.9275521447753601</v>
      </c>
      <c r="O43" s="38">
        <v>6.4448293754483297</v>
      </c>
      <c r="P43" s="38">
        <v>6.4181978491033904</v>
      </c>
      <c r="Q43" s="38">
        <v>1.3582078435862199</v>
      </c>
      <c r="R43" s="38">
        <v>5.7257781641378998</v>
      </c>
      <c r="S43" s="38">
        <v>6.3915663227585796E-4</v>
      </c>
      <c r="T43" s="38">
        <v>0.932103422068979</v>
      </c>
      <c r="U43" s="38">
        <v>2.9294678979310401E-2</v>
      </c>
      <c r="V43" s="38">
        <v>0.167778615972412</v>
      </c>
      <c r="W43" s="38">
        <v>0.111852410648276</v>
      </c>
      <c r="X43" s="38">
        <v>1.8908383704827902E-2</v>
      </c>
      <c r="Y43" s="38">
        <v>9.3210342206896807E-3</v>
      </c>
      <c r="Z43" s="38">
        <v>1.9707329495172201E-2</v>
      </c>
      <c r="AA43" s="38">
        <v>7.7231426400000197E-3</v>
      </c>
      <c r="AB43" s="38">
        <v>6.1252510593103798E-2</v>
      </c>
      <c r="AC43" s="38">
        <v>0.114515563282757</v>
      </c>
      <c r="AD43" s="38">
        <v>0.29294678979310002</v>
      </c>
      <c r="AE43" s="38">
        <v>4.2610442151724298E-2</v>
      </c>
      <c r="AF43" s="38">
        <v>0.223704821296552</v>
      </c>
      <c r="AG43" s="38">
        <v>33.955196089654997</v>
      </c>
      <c r="AH43" s="38">
        <v>49.998027559778897</v>
      </c>
      <c r="AI43" s="38">
        <v>9</v>
      </c>
      <c r="AJ43" s="38">
        <v>168</v>
      </c>
      <c r="AK43" s="38">
        <v>85</v>
      </c>
      <c r="AL43" s="38">
        <v>271</v>
      </c>
      <c r="AM43" s="38">
        <v>57</v>
      </c>
      <c r="AN43" s="38">
        <v>61</v>
      </c>
      <c r="AO43" s="38">
        <v>76</v>
      </c>
      <c r="AP43" s="38">
        <v>196</v>
      </c>
      <c r="AQ43" s="38">
        <v>133</v>
      </c>
      <c r="AR43" s="38">
        <v>15</v>
      </c>
      <c r="AS43" s="38">
        <v>0</v>
      </c>
    </row>
    <row r="44" spans="1:45" x14ac:dyDescent="0.25">
      <c r="A44" s="38" t="s">
        <v>293</v>
      </c>
      <c r="B44" s="38" t="s">
        <v>263</v>
      </c>
      <c r="C44" s="38">
        <v>2745</v>
      </c>
      <c r="D44" s="38">
        <v>1060.44444444444</v>
      </c>
      <c r="E44" s="38">
        <v>64229.609999999797</v>
      </c>
      <c r="F44" s="38">
        <v>0.24520295913600701</v>
      </c>
      <c r="G44" s="38">
        <v>23.398765027322298</v>
      </c>
      <c r="H44" s="38">
        <v>8.7518594645464596</v>
      </c>
      <c r="I44" s="38">
        <v>7.0014875716370897</v>
      </c>
      <c r="J44" s="38">
        <v>7.43908054486434</v>
      </c>
      <c r="K44" s="38">
        <v>8.3142664913191595</v>
      </c>
      <c r="L44" s="38">
        <v>23787.139065783598</v>
      </c>
      <c r="M44" s="38">
        <v>298.657204227644</v>
      </c>
      <c r="N44" s="38">
        <v>21.8744234423826</v>
      </c>
      <c r="O44" s="38">
        <v>29.669558055455301</v>
      </c>
      <c r="P44" s="38">
        <v>29.546956575888402</v>
      </c>
      <c r="Q44" s="38">
        <v>6.2526754579679498</v>
      </c>
      <c r="R44" s="38">
        <v>26.359318107119901</v>
      </c>
      <c r="S44" s="38">
        <v>2.9424355096319601E-3</v>
      </c>
      <c r="T44" s="38">
        <v>4.2910517848799801</v>
      </c>
      <c r="U44" s="38">
        <v>0.13486162752479899</v>
      </c>
      <c r="V44" s="38">
        <v>0.77238932127840498</v>
      </c>
      <c r="W44" s="38">
        <v>0.51492621418559503</v>
      </c>
      <c r="X44" s="38">
        <v>8.7047050493280098E-2</v>
      </c>
      <c r="Y44" s="38">
        <v>4.2910517848799498E-2</v>
      </c>
      <c r="Z44" s="38">
        <v>9.0725094880319795E-2</v>
      </c>
      <c r="AA44" s="38">
        <v>3.5554429074719902E-2</v>
      </c>
      <c r="AB44" s="38">
        <v>0.28198340300640101</v>
      </c>
      <c r="AC44" s="38">
        <v>0.5271863621424</v>
      </c>
      <c r="AD44" s="38">
        <v>1.34861627524799</v>
      </c>
      <c r="AE44" s="38">
        <v>0.19616236730879999</v>
      </c>
      <c r="AF44" s="38">
        <v>1.0298524283711901</v>
      </c>
      <c r="AG44" s="38">
        <v>156.316886449203</v>
      </c>
      <c r="AH44" s="38">
        <v>230.17201774096</v>
      </c>
      <c r="AI44" s="38">
        <v>65</v>
      </c>
      <c r="AJ44" s="38">
        <v>524</v>
      </c>
      <c r="AK44" s="38">
        <v>486</v>
      </c>
      <c r="AL44" s="38">
        <v>784</v>
      </c>
      <c r="AM44" s="38">
        <v>172</v>
      </c>
      <c r="AN44" s="38">
        <v>106</v>
      </c>
      <c r="AO44" s="38">
        <v>79</v>
      </c>
      <c r="AP44" s="38">
        <v>109</v>
      </c>
      <c r="AQ44" s="38">
        <v>370</v>
      </c>
      <c r="AR44" s="38">
        <v>46</v>
      </c>
      <c r="AS44" s="38">
        <v>4</v>
      </c>
    </row>
    <row r="45" spans="1:45" x14ac:dyDescent="0.25">
      <c r="A45" s="38" t="s">
        <v>293</v>
      </c>
      <c r="B45" s="38" t="s">
        <v>264</v>
      </c>
      <c r="C45" s="38">
        <v>67</v>
      </c>
      <c r="D45" s="38">
        <v>1069.5</v>
      </c>
      <c r="E45" s="38">
        <v>6497.17</v>
      </c>
      <c r="F45" s="38">
        <v>2.5015403934000001E-2</v>
      </c>
      <c r="G45" s="38">
        <v>96.972686567164203</v>
      </c>
      <c r="H45" s="38">
        <v>0.88839320678839395</v>
      </c>
      <c r="I45" s="38">
        <v>0.70982170793645505</v>
      </c>
      <c r="J45" s="38">
        <v>0.75446458264944005</v>
      </c>
      <c r="K45" s="38">
        <v>0.84375033207540895</v>
      </c>
      <c r="L45" s="38">
        <v>2426.7443356373401</v>
      </c>
      <c r="M45" s="38">
        <v>30.468761991611998</v>
      </c>
      <c r="N45" s="38">
        <v>2.3142629098941101</v>
      </c>
      <c r="O45" s="38">
        <v>3.0268638760140001</v>
      </c>
      <c r="P45" s="38">
        <v>3.0143561740470002</v>
      </c>
      <c r="Q45" s="38">
        <v>0.63789280031700002</v>
      </c>
      <c r="R45" s="38">
        <v>2.6891559229049999</v>
      </c>
      <c r="S45" s="38">
        <v>3.0018484720799999E-4</v>
      </c>
      <c r="T45" s="38">
        <v>0.43776956884500001</v>
      </c>
      <c r="U45" s="38">
        <v>1.37584721637E-2</v>
      </c>
      <c r="V45" s="38">
        <v>7.8798522392100001E-2</v>
      </c>
      <c r="W45" s="38">
        <v>5.2532348261399998E-2</v>
      </c>
      <c r="X45" s="38">
        <v>8.8804683965699998E-3</v>
      </c>
      <c r="Y45" s="38">
        <v>4.3776956884500002E-3</v>
      </c>
      <c r="Z45" s="38">
        <v>9.25569945558E-3</v>
      </c>
      <c r="AA45" s="38">
        <v>3.6272335704300002E-3</v>
      </c>
      <c r="AB45" s="38">
        <v>2.8767714524099999E-2</v>
      </c>
      <c r="AC45" s="38">
        <v>5.37831184581E-2</v>
      </c>
      <c r="AD45" s="38">
        <v>0.137584721637</v>
      </c>
      <c r="AE45" s="38">
        <v>2.0012323147200001E-2</v>
      </c>
      <c r="AF45" s="38">
        <v>0.1050646965228</v>
      </c>
      <c r="AG45" s="38">
        <v>15.947320007925001</v>
      </c>
      <c r="AH45" s="38">
        <v>23.4819596728458</v>
      </c>
      <c r="AI45" s="38">
        <v>16</v>
      </c>
      <c r="AJ45" s="38">
        <v>10</v>
      </c>
      <c r="AK45" s="38">
        <v>19</v>
      </c>
      <c r="AL45" s="38">
        <v>14</v>
      </c>
      <c r="AM45" s="38">
        <v>3</v>
      </c>
      <c r="AN45" s="38">
        <v>3</v>
      </c>
      <c r="AO45" s="38">
        <v>1</v>
      </c>
      <c r="AP45" s="38">
        <v>0</v>
      </c>
      <c r="AQ45" s="38">
        <v>1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6277</v>
      </c>
      <c r="D46" s="38">
        <v>714.76543209876502</v>
      </c>
      <c r="E46" s="38">
        <v>33227.079999999798</v>
      </c>
      <c r="F46" s="38">
        <v>8.5498445496891798E-2</v>
      </c>
      <c r="G46" s="38">
        <v>5.2934650310657698</v>
      </c>
      <c r="H46" s="38">
        <v>9.5363650746533093</v>
      </c>
      <c r="I46" s="38">
        <v>7.4765102185279204</v>
      </c>
      <c r="J46" s="38">
        <v>8.0868375833055293</v>
      </c>
      <c r="K46" s="38">
        <v>9.0023286304722401</v>
      </c>
      <c r="L46" s="38">
        <v>8294.20419765316</v>
      </c>
      <c r="M46" s="38">
        <v>104.137106615208</v>
      </c>
      <c r="N46" s="38">
        <v>3.9548807964305999</v>
      </c>
      <c r="O46" s="38">
        <v>10.3453119051233</v>
      </c>
      <c r="P46" s="38">
        <v>10.3025626823755</v>
      </c>
      <c r="Q46" s="38">
        <v>2.18021036017061</v>
      </c>
      <c r="R46" s="38">
        <v>9.1910828909155899</v>
      </c>
      <c r="S46" s="38">
        <v>1.0259813459626199E-3</v>
      </c>
      <c r="T46" s="38">
        <v>1.4962227961955501</v>
      </c>
      <c r="U46" s="38">
        <v>4.7024145023289103E-2</v>
      </c>
      <c r="V46" s="38">
        <v>0.26932010331519901</v>
      </c>
      <c r="W46" s="38">
        <v>0.17954673554346501</v>
      </c>
      <c r="X46" s="38">
        <v>3.0351948151393599E-2</v>
      </c>
      <c r="Y46" s="38">
        <v>1.49622279619568E-2</v>
      </c>
      <c r="Z46" s="38">
        <v>3.1634424833848297E-2</v>
      </c>
      <c r="AA46" s="38">
        <v>1.23972745970493E-2</v>
      </c>
      <c r="AB46" s="38">
        <v>9.83232123214237E-2</v>
      </c>
      <c r="AC46" s="38">
        <v>0.18382165781829801</v>
      </c>
      <c r="AD46" s="38">
        <v>0.47024145023289698</v>
      </c>
      <c r="AE46" s="38">
        <v>6.8398756397509697E-2</v>
      </c>
      <c r="AF46" s="38">
        <v>0.35909347108692902</v>
      </c>
      <c r="AG46" s="38">
        <v>54.505259004266001</v>
      </c>
      <c r="AH46" s="38">
        <v>80.257390787926397</v>
      </c>
      <c r="AI46" s="38">
        <v>268</v>
      </c>
      <c r="AJ46" s="38">
        <v>1855</v>
      </c>
      <c r="AK46" s="38">
        <v>474</v>
      </c>
      <c r="AL46" s="38">
        <v>1278</v>
      </c>
      <c r="AM46" s="38">
        <v>469</v>
      </c>
      <c r="AN46" s="38">
        <v>507</v>
      </c>
      <c r="AO46" s="38">
        <v>337</v>
      </c>
      <c r="AP46" s="38">
        <v>561</v>
      </c>
      <c r="AQ46" s="38">
        <v>469</v>
      </c>
      <c r="AR46" s="38">
        <v>54</v>
      </c>
      <c r="AS46" s="38">
        <v>5</v>
      </c>
    </row>
    <row r="47" spans="1:45" x14ac:dyDescent="0.25">
      <c r="A47" s="38" t="s">
        <v>293</v>
      </c>
      <c r="B47" s="38" t="s">
        <v>266</v>
      </c>
      <c r="C47" s="38">
        <v>13599</v>
      </c>
      <c r="D47" s="38">
        <v>802.59090909090901</v>
      </c>
      <c r="E47" s="38">
        <v>82431.419999998994</v>
      </c>
      <c r="F47" s="38">
        <v>0.23817134993564301</v>
      </c>
      <c r="G47" s="38">
        <v>6.0615795279063898</v>
      </c>
      <c r="H47" s="38">
        <v>21.252212763489698</v>
      </c>
      <c r="I47" s="38">
        <v>16.576725955521798</v>
      </c>
      <c r="J47" s="38">
        <v>17.851858721327002</v>
      </c>
      <c r="K47" s="38">
        <v>20.1896021253126</v>
      </c>
      <c r="L47" s="38">
        <v>23105.0026572524</v>
      </c>
      <c r="M47" s="38">
        <v>290.09270422159602</v>
      </c>
      <c r="N47" s="38">
        <v>14.427068595763201</v>
      </c>
      <c r="O47" s="38">
        <v>28.818733342210798</v>
      </c>
      <c r="P47" s="38">
        <v>28.699647667245799</v>
      </c>
      <c r="Q47" s="38">
        <v>6.0733694233588</v>
      </c>
      <c r="R47" s="38">
        <v>25.603420118077999</v>
      </c>
      <c r="S47" s="38">
        <v>2.8580561992278498E-3</v>
      </c>
      <c r="T47" s="38">
        <v>4.16799862387297</v>
      </c>
      <c r="U47" s="38">
        <v>0.13099424246458399</v>
      </c>
      <c r="V47" s="38">
        <v>0.75023975229728901</v>
      </c>
      <c r="W47" s="38">
        <v>0.500159834864918</v>
      </c>
      <c r="X47" s="38">
        <v>8.4550829227153207E-2</v>
      </c>
      <c r="Y47" s="38">
        <v>4.1679986238740002E-2</v>
      </c>
      <c r="Z47" s="38">
        <v>8.81233994761811E-2</v>
      </c>
      <c r="AA47" s="38">
        <v>3.4534845740668799E-2</v>
      </c>
      <c r="AB47" s="38">
        <v>0.27389705242597101</v>
      </c>
      <c r="AC47" s="38">
        <v>0.51206840236157403</v>
      </c>
      <c r="AD47" s="38">
        <v>1.3099424246460101</v>
      </c>
      <c r="AE47" s="38">
        <v>0.19053707994851199</v>
      </c>
      <c r="AF47" s="38">
        <v>1.00031966972984</v>
      </c>
      <c r="AG47" s="38">
        <v>151.83423558396001</v>
      </c>
      <c r="AH47" s="38">
        <v>223.57144618460401</v>
      </c>
      <c r="AI47" s="38">
        <v>2247</v>
      </c>
      <c r="AJ47" s="38">
        <v>5394</v>
      </c>
      <c r="AK47" s="38">
        <v>1301</v>
      </c>
      <c r="AL47" s="38">
        <v>2907</v>
      </c>
      <c r="AM47" s="38">
        <v>643</v>
      </c>
      <c r="AN47" s="38">
        <v>267</v>
      </c>
      <c r="AO47" s="38">
        <v>245</v>
      </c>
      <c r="AP47" s="38">
        <v>264</v>
      </c>
      <c r="AQ47" s="38">
        <v>274</v>
      </c>
      <c r="AR47" s="38">
        <v>29</v>
      </c>
      <c r="AS47" s="38">
        <v>28</v>
      </c>
    </row>
    <row r="48" spans="1:45" x14ac:dyDescent="0.25">
      <c r="A48" s="38" t="s">
        <v>293</v>
      </c>
      <c r="B48" s="38" t="s">
        <v>267</v>
      </c>
      <c r="C48" s="38">
        <v>1865</v>
      </c>
      <c r="D48" s="38">
        <v>646.30198019802003</v>
      </c>
      <c r="E48" s="38">
        <v>12212.8</v>
      </c>
      <c r="F48" s="38">
        <v>2.8415364565545099E-2</v>
      </c>
      <c r="G48" s="38">
        <v>6.5484182305629997</v>
      </c>
      <c r="H48" s="38">
        <v>0.32961822896031501</v>
      </c>
      <c r="I48" s="38">
        <v>0.25355248381562301</v>
      </c>
      <c r="J48" s="38">
        <v>0.27890773219719001</v>
      </c>
      <c r="K48" s="38">
        <v>0.30426298057875401</v>
      </c>
      <c r="L48" s="38">
        <v>2756.57451650345</v>
      </c>
      <c r="M48" s="38">
        <v>34.609914040833097</v>
      </c>
      <c r="N48" s="38">
        <v>3.66155011911825</v>
      </c>
      <c r="O48" s="38">
        <v>3.4382591124308801</v>
      </c>
      <c r="P48" s="38">
        <v>3.4240514301480802</v>
      </c>
      <c r="Q48" s="38">
        <v>0.72459179642139904</v>
      </c>
      <c r="R48" s="38">
        <v>3.0546516907960499</v>
      </c>
      <c r="S48" s="38">
        <v>3.4098437478653299E-4</v>
      </c>
      <c r="T48" s="38">
        <v>0.49726887989702701</v>
      </c>
      <c r="U48" s="38">
        <v>1.5628450511049101E-2</v>
      </c>
      <c r="V48" s="38">
        <v>8.9508398381465196E-2</v>
      </c>
      <c r="W48" s="38">
        <v>5.9672265587642402E-2</v>
      </c>
      <c r="X48" s="38">
        <v>1.00874544207683E-2</v>
      </c>
      <c r="Y48" s="38">
        <v>4.9726887989703502E-3</v>
      </c>
      <c r="Z48" s="38">
        <v>1.05136848892516E-2</v>
      </c>
      <c r="AA48" s="38">
        <v>4.1202278620039896E-3</v>
      </c>
      <c r="AB48" s="38">
        <v>3.2677669250376198E-2</v>
      </c>
      <c r="AC48" s="38">
        <v>6.1093033815920697E-2</v>
      </c>
      <c r="AD48" s="38">
        <v>0.156284505110491</v>
      </c>
      <c r="AE48" s="38">
        <v>2.27322916524355E-2</v>
      </c>
      <c r="AF48" s="38">
        <v>0.119344531175285</v>
      </c>
      <c r="AG48" s="38">
        <v>18.114794910534499</v>
      </c>
      <c r="AH48" s="38">
        <v>26.6735027176763</v>
      </c>
      <c r="AI48" s="38">
        <v>14</v>
      </c>
      <c r="AJ48" s="38">
        <v>478</v>
      </c>
      <c r="AK48" s="38">
        <v>13</v>
      </c>
      <c r="AL48" s="38">
        <v>102</v>
      </c>
      <c r="AM48" s="38">
        <v>32</v>
      </c>
      <c r="AN48" s="38">
        <v>93</v>
      </c>
      <c r="AO48" s="38">
        <v>199</v>
      </c>
      <c r="AP48" s="38">
        <v>391</v>
      </c>
      <c r="AQ48" s="38">
        <v>480</v>
      </c>
      <c r="AR48" s="38">
        <v>63</v>
      </c>
      <c r="AS48" s="38">
        <v>0</v>
      </c>
    </row>
    <row r="49" spans="1:45" x14ac:dyDescent="0.25">
      <c r="A49" s="38" t="s">
        <v>293</v>
      </c>
      <c r="B49" s="38" t="s">
        <v>268</v>
      </c>
      <c r="C49" s="38">
        <v>24</v>
      </c>
      <c r="D49" s="38">
        <v>384.62732919254699</v>
      </c>
      <c r="E49" s="38">
        <v>116</v>
      </c>
      <c r="F49" s="38">
        <v>1.6062037267080699E-4</v>
      </c>
      <c r="G49" s="38">
        <v>4.8333333333333304</v>
      </c>
      <c r="H49" s="38">
        <v>1.8631963229813701E-3</v>
      </c>
      <c r="I49" s="38">
        <v>1.4332279407549E-3</v>
      </c>
      <c r="J49" s="38">
        <v>1.57655073483039E-3</v>
      </c>
      <c r="K49" s="38">
        <v>1.71987352890588E-3</v>
      </c>
      <c r="L49" s="38">
        <v>15.581782352795001</v>
      </c>
      <c r="M49" s="38">
        <v>0.19563561391304399</v>
      </c>
      <c r="N49" s="38">
        <v>2.0697237345979499E-2</v>
      </c>
      <c r="O49" s="38">
        <v>1.9435065093167701E-2</v>
      </c>
      <c r="P49" s="38">
        <v>1.9354754906832299E-2</v>
      </c>
      <c r="Q49" s="38">
        <v>4.0958195031055898E-3</v>
      </c>
      <c r="R49" s="38">
        <v>1.72666900621118E-2</v>
      </c>
      <c r="S49" s="38">
        <v>1.9274444720496898E-6</v>
      </c>
      <c r="T49" s="38">
        <v>2.8108565217391298E-3</v>
      </c>
      <c r="U49" s="38">
        <v>8.8341204968944093E-5</v>
      </c>
      <c r="V49" s="38">
        <v>5.0595417391304399E-4</v>
      </c>
      <c r="W49" s="38">
        <v>3.3730278260869599E-4</v>
      </c>
      <c r="X49" s="38">
        <v>5.7020232298136598E-5</v>
      </c>
      <c r="Y49" s="38">
        <v>2.8108565217391299E-5</v>
      </c>
      <c r="Z49" s="38">
        <v>5.94295378881987E-5</v>
      </c>
      <c r="AA49" s="38">
        <v>2.3289954037267101E-5</v>
      </c>
      <c r="AB49" s="38">
        <v>1.84713428571429E-4</v>
      </c>
      <c r="AC49" s="38">
        <v>3.4533380124223599E-4</v>
      </c>
      <c r="AD49" s="38">
        <v>8.8341204968944102E-4</v>
      </c>
      <c r="AE49" s="38">
        <v>1.2849629813664601E-4</v>
      </c>
      <c r="AF49" s="38">
        <v>6.7460556521739101E-4</v>
      </c>
      <c r="AG49" s="38">
        <v>0.10239548757764</v>
      </c>
      <c r="AH49" s="38">
        <v>0.15077434382608701</v>
      </c>
      <c r="AI49" s="38">
        <v>1</v>
      </c>
      <c r="AJ49" s="38">
        <v>11</v>
      </c>
      <c r="AK49" s="38">
        <v>0</v>
      </c>
      <c r="AL49" s="38">
        <v>6</v>
      </c>
      <c r="AM49" s="38">
        <v>3</v>
      </c>
      <c r="AN49" s="38">
        <v>1</v>
      </c>
      <c r="AO49" s="38">
        <v>1</v>
      </c>
      <c r="AP49" s="38">
        <v>0</v>
      </c>
      <c r="AQ49" s="38">
        <v>1</v>
      </c>
      <c r="AR49" s="38">
        <v>0</v>
      </c>
      <c r="AS49" s="38">
        <v>0</v>
      </c>
    </row>
    <row r="50" spans="1:45" x14ac:dyDescent="0.25">
      <c r="A50" s="38" t="s">
        <v>293</v>
      </c>
      <c r="B50" s="38" t="s">
        <v>269</v>
      </c>
      <c r="C50" s="38">
        <v>1726</v>
      </c>
      <c r="D50" s="38">
        <v>116.5</v>
      </c>
      <c r="E50" s="38">
        <v>11036.8</v>
      </c>
      <c r="F50" s="38">
        <v>4.6288339200000403E-3</v>
      </c>
      <c r="G50" s="38">
        <v>6.3944380069524902</v>
      </c>
      <c r="H50" s="38">
        <v>0.119779979283692</v>
      </c>
      <c r="I50" s="38">
        <v>9.0867570491078201E-2</v>
      </c>
      <c r="J50" s="38">
        <v>9.9128258717536305E-2</v>
      </c>
      <c r="K50" s="38">
        <v>0.111519291057233</v>
      </c>
      <c r="L50" s="38">
        <v>449.04317857920398</v>
      </c>
      <c r="M50" s="38">
        <v>5.63791971455995</v>
      </c>
      <c r="N50" s="38">
        <v>0.46391549686053501</v>
      </c>
      <c r="O50" s="38">
        <v>0.56008890432000302</v>
      </c>
      <c r="P50" s="38">
        <v>0.55777448736000601</v>
      </c>
      <c r="Q50" s="38">
        <v>0.11803526496</v>
      </c>
      <c r="R50" s="38">
        <v>0.49759964640000298</v>
      </c>
      <c r="S50" s="38">
        <v>5.5546007040000798E-5</v>
      </c>
      <c r="T50" s="38">
        <v>8.1004593599999702E-2</v>
      </c>
      <c r="U50" s="38">
        <v>2.5458586560000301E-3</v>
      </c>
      <c r="V50" s="38">
        <v>1.4580826848E-2</v>
      </c>
      <c r="W50" s="38">
        <v>9.7205512319999791E-3</v>
      </c>
      <c r="X50" s="38">
        <v>1.64323604160002E-3</v>
      </c>
      <c r="Y50" s="38">
        <v>8.1004593600001395E-4</v>
      </c>
      <c r="Z50" s="38">
        <v>1.7126685504E-3</v>
      </c>
      <c r="AA50" s="38">
        <v>6.7118091839998503E-4</v>
      </c>
      <c r="AB50" s="38">
        <v>5.3231590080000703E-3</v>
      </c>
      <c r="AC50" s="38">
        <v>9.9519929279998903E-3</v>
      </c>
      <c r="AD50" s="38">
        <v>2.54585865600001E-2</v>
      </c>
      <c r="AE50" s="38">
        <v>3.7030671359999899E-3</v>
      </c>
      <c r="AF50" s="38">
        <v>1.9441102464E-2</v>
      </c>
      <c r="AG50" s="38">
        <v>2.95088162399996</v>
      </c>
      <c r="AH50" s="38">
        <v>4.3450864007040098</v>
      </c>
      <c r="AI50" s="38">
        <v>42</v>
      </c>
      <c r="AJ50" s="38">
        <v>639</v>
      </c>
      <c r="AK50" s="38">
        <v>129</v>
      </c>
      <c r="AL50" s="38">
        <v>303</v>
      </c>
      <c r="AM50" s="38">
        <v>184</v>
      </c>
      <c r="AN50" s="38">
        <v>130</v>
      </c>
      <c r="AO50" s="38">
        <v>122</v>
      </c>
      <c r="AP50" s="38">
        <v>101</v>
      </c>
      <c r="AQ50" s="38">
        <v>71</v>
      </c>
      <c r="AR50" s="38">
        <v>3</v>
      </c>
      <c r="AS50" s="38">
        <v>2</v>
      </c>
    </row>
    <row r="51" spans="1:45" x14ac:dyDescent="0.25">
      <c r="A51" s="38" t="s">
        <v>293</v>
      </c>
      <c r="B51" s="38" t="s">
        <v>270</v>
      </c>
      <c r="C51" s="38">
        <v>6769</v>
      </c>
      <c r="D51" s="38">
        <v>157.488372093023</v>
      </c>
      <c r="E51" s="38">
        <v>32158.5600000011</v>
      </c>
      <c r="F51" s="38">
        <v>1.82325573477208E-2</v>
      </c>
      <c r="G51" s="38">
        <v>4.7508583247157699</v>
      </c>
      <c r="H51" s="38">
        <v>0.17895956288991999</v>
      </c>
      <c r="I51" s="38">
        <v>0.146421460546306</v>
      </c>
      <c r="J51" s="38">
        <v>0.16269051171812501</v>
      </c>
      <c r="K51" s="38">
        <v>0.17895956288991999</v>
      </c>
      <c r="L51" s="38">
        <v>1768.7403883024699</v>
      </c>
      <c r="M51" s="38">
        <v>22.207254849525398</v>
      </c>
      <c r="N51" s="38">
        <v>2.6104587175553999</v>
      </c>
      <c r="O51" s="38">
        <v>2.2061394390742599</v>
      </c>
      <c r="P51" s="38">
        <v>2.1970231604001702</v>
      </c>
      <c r="Q51" s="38">
        <v>0.46493021236688198</v>
      </c>
      <c r="R51" s="38">
        <v>1.95999991487998</v>
      </c>
      <c r="S51" s="38">
        <v>2.1879068817265201E-4</v>
      </c>
      <c r="T51" s="38">
        <v>0.31906975358509898</v>
      </c>
      <c r="U51" s="38">
        <v>1.0027906541247E-2</v>
      </c>
      <c r="V51" s="38">
        <v>5.7432555645321202E-2</v>
      </c>
      <c r="W51" s="38">
        <v>3.8288370430213298E-2</v>
      </c>
      <c r="X51" s="38">
        <v>6.4725578584411596E-3</v>
      </c>
      <c r="Y51" s="38">
        <v>3.1906975358512099E-3</v>
      </c>
      <c r="Z51" s="38">
        <v>6.7460462186568898E-3</v>
      </c>
      <c r="AA51" s="38">
        <v>2.6437208154194299E-3</v>
      </c>
      <c r="AB51" s="38">
        <v>2.09674409498792E-2</v>
      </c>
      <c r="AC51" s="38">
        <v>3.9199998297601298E-2</v>
      </c>
      <c r="AD51" s="38">
        <v>0.10027906541246299</v>
      </c>
      <c r="AE51" s="38">
        <v>1.4586045878176799E-2</v>
      </c>
      <c r="AF51" s="38">
        <v>7.6576740860426706E-2</v>
      </c>
      <c r="AG51" s="38">
        <v>11.6232553091721</v>
      </c>
      <c r="AH51" s="38">
        <v>17.114901582306299</v>
      </c>
      <c r="AI51" s="38">
        <v>362</v>
      </c>
      <c r="AJ51" s="38">
        <v>2530</v>
      </c>
      <c r="AK51" s="38">
        <v>539</v>
      </c>
      <c r="AL51" s="38">
        <v>1049</v>
      </c>
      <c r="AM51" s="38">
        <v>540</v>
      </c>
      <c r="AN51" s="38">
        <v>495</v>
      </c>
      <c r="AO51" s="38">
        <v>454</v>
      </c>
      <c r="AP51" s="38">
        <v>451</v>
      </c>
      <c r="AQ51" s="38">
        <v>312</v>
      </c>
      <c r="AR51" s="38">
        <v>22</v>
      </c>
      <c r="AS51" s="38">
        <v>15</v>
      </c>
    </row>
    <row r="52" spans="1:45" x14ac:dyDescent="0.25">
      <c r="A52" s="38" t="s">
        <v>293</v>
      </c>
      <c r="B52" s="38" t="s">
        <v>271</v>
      </c>
      <c r="C52" s="38">
        <v>680</v>
      </c>
      <c r="D52" s="38">
        <v>350</v>
      </c>
      <c r="E52" s="38">
        <v>6495.53</v>
      </c>
      <c r="F52" s="38">
        <v>8.1843678000000294E-3</v>
      </c>
      <c r="G52" s="38">
        <v>9.5522500000000008</v>
      </c>
      <c r="H52" s="38">
        <v>9.4938666479999906E-2</v>
      </c>
      <c r="I52" s="38">
        <v>7.3029743446153705E-2</v>
      </c>
      <c r="J52" s="38">
        <v>8.0332717790769101E-2</v>
      </c>
      <c r="K52" s="38">
        <v>8.7635692135384802E-2</v>
      </c>
      <c r="L52" s="38">
        <v>793.96552027800101</v>
      </c>
      <c r="M52" s="38">
        <v>9.9685599803999807</v>
      </c>
      <c r="N52" s="38">
        <v>1.05462215076892</v>
      </c>
      <c r="O52" s="38">
        <v>0.99030850379999702</v>
      </c>
      <c r="P52" s="38">
        <v>0.98621631990000203</v>
      </c>
      <c r="Q52" s="38">
        <v>0.20870137890000001</v>
      </c>
      <c r="R52" s="38">
        <v>0.87981953849999806</v>
      </c>
      <c r="S52" s="38">
        <v>9.8212413600000603E-5</v>
      </c>
      <c r="T52" s="38">
        <v>0.1432264365</v>
      </c>
      <c r="U52" s="38">
        <v>4.5014022900000204E-3</v>
      </c>
      <c r="V52" s="38">
        <v>2.5780758569999999E-2</v>
      </c>
      <c r="W52" s="38">
        <v>1.7187172380000001E-2</v>
      </c>
      <c r="X52" s="38">
        <v>2.9054505689999899E-3</v>
      </c>
      <c r="Y52" s="38">
        <v>1.432264365E-3</v>
      </c>
      <c r="Z52" s="38">
        <v>3.0282160859999999E-3</v>
      </c>
      <c r="AA52" s="38">
        <v>1.1867333309999999E-3</v>
      </c>
      <c r="AB52" s="38">
        <v>9.4120229699999995E-3</v>
      </c>
      <c r="AC52" s="38">
        <v>1.7596390770000098E-2</v>
      </c>
      <c r="AD52" s="38">
        <v>4.5014022899999798E-2</v>
      </c>
      <c r="AE52" s="38">
        <v>6.5474942400000199E-3</v>
      </c>
      <c r="AF52" s="38">
        <v>3.4374344760000002E-2</v>
      </c>
      <c r="AG52" s="38">
        <v>5.2175344724999997</v>
      </c>
      <c r="AH52" s="38">
        <v>7.68266605386001</v>
      </c>
      <c r="AI52" s="38">
        <v>47</v>
      </c>
      <c r="AJ52" s="38">
        <v>321</v>
      </c>
      <c r="AK52" s="38">
        <v>110</v>
      </c>
      <c r="AL52" s="38">
        <v>141</v>
      </c>
      <c r="AM52" s="38">
        <v>26</v>
      </c>
      <c r="AN52" s="38">
        <v>12</v>
      </c>
      <c r="AO52" s="38">
        <v>10</v>
      </c>
      <c r="AP52" s="38">
        <v>8</v>
      </c>
      <c r="AQ52" s="38">
        <v>4</v>
      </c>
      <c r="AR52" s="38">
        <v>1</v>
      </c>
      <c r="AS52" s="38">
        <v>0</v>
      </c>
    </row>
    <row r="53" spans="1:45" x14ac:dyDescent="0.25">
      <c r="A53" s="38" t="s">
        <v>293</v>
      </c>
      <c r="B53" s="38" t="s">
        <v>272</v>
      </c>
      <c r="C53" s="38">
        <v>209</v>
      </c>
      <c r="D53" s="38">
        <v>1030.1759254656999</v>
      </c>
      <c r="E53" s="38">
        <v>2993.8</v>
      </c>
      <c r="F53" s="38">
        <v>1.1102906468373201E-2</v>
      </c>
      <c r="G53" s="38">
        <v>14.324401913875599</v>
      </c>
      <c r="H53" s="38">
        <v>7.4120441373674503E-3</v>
      </c>
      <c r="I53" s="38">
        <v>6.1040363484202503E-3</v>
      </c>
      <c r="J53" s="38">
        <v>7.4120441373674503E-3</v>
      </c>
      <c r="K53" s="38">
        <v>7.4120441373674503E-3</v>
      </c>
      <c r="L53" s="38">
        <v>814.042896448183</v>
      </c>
      <c r="M53" s="38">
        <v>6.6617438810239293E-2</v>
      </c>
      <c r="N53" s="38">
        <v>0.42912733500262301</v>
      </c>
      <c r="O53" s="38">
        <v>0.66617438810239205</v>
      </c>
      <c r="P53" s="38">
        <v>9.5484995628009606E-3</v>
      </c>
      <c r="Q53" s="38">
        <v>2.22058129367463E-4</v>
      </c>
      <c r="R53" s="38">
        <v>9.5484995628009606E-3</v>
      </c>
      <c r="S53" s="38">
        <v>1.22131971152105E-5</v>
      </c>
      <c r="T53" s="38">
        <v>8.8823251746985297E-4</v>
      </c>
      <c r="U53" s="38">
        <v>8.3271798512799105E-5</v>
      </c>
      <c r="V53" s="38">
        <v>3.0310934658658701E-3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5.5514532341865899E-3</v>
      </c>
      <c r="AH53" s="38">
        <v>0.90326585282802996</v>
      </c>
      <c r="AI53" s="38">
        <v>0</v>
      </c>
      <c r="AJ53" s="38">
        <v>0</v>
      </c>
      <c r="AK53" s="38">
        <v>0</v>
      </c>
      <c r="AL53" s="38">
        <v>0</v>
      </c>
      <c r="AM53" s="38">
        <v>65</v>
      </c>
      <c r="AN53" s="38">
        <v>67</v>
      </c>
      <c r="AO53" s="38">
        <v>13</v>
      </c>
      <c r="AP53" s="38">
        <v>10</v>
      </c>
      <c r="AQ53" s="38">
        <v>44</v>
      </c>
      <c r="AR53" s="38">
        <v>9</v>
      </c>
      <c r="AS53" s="38">
        <v>1</v>
      </c>
    </row>
    <row r="54" spans="1:45" x14ac:dyDescent="0.25">
      <c r="A54" s="38" t="s">
        <v>293</v>
      </c>
      <c r="B54" s="38" t="s">
        <v>273</v>
      </c>
      <c r="C54" s="38">
        <v>15457</v>
      </c>
      <c r="D54" s="38">
        <v>1058.2465377901799</v>
      </c>
      <c r="E54" s="38">
        <v>352114.72</v>
      </c>
      <c r="F54" s="38">
        <v>1.3414470600417701</v>
      </c>
      <c r="G54" s="38">
        <v>22.780275603286601</v>
      </c>
      <c r="H54" s="38">
        <v>0.36874315915841499</v>
      </c>
      <c r="I54" s="38">
        <v>0.31606556499293698</v>
      </c>
      <c r="J54" s="38">
        <v>0.36874315915841499</v>
      </c>
      <c r="K54" s="38">
        <v>0.36874315915841499</v>
      </c>
      <c r="L54" s="38">
        <v>98352.215548160893</v>
      </c>
      <c r="M54" s="38">
        <v>8.0486823602509503</v>
      </c>
      <c r="N54" s="38">
        <v>50.365588045742399</v>
      </c>
      <c r="O54" s="38">
        <v>80.486823602507698</v>
      </c>
      <c r="P54" s="38">
        <v>1.15364447163592</v>
      </c>
      <c r="Q54" s="38">
        <v>2.6828941200838001E-2</v>
      </c>
      <c r="R54" s="38">
        <v>1.15364447163592</v>
      </c>
      <c r="S54" s="38">
        <v>1.47559176604571E-3</v>
      </c>
      <c r="T54" s="38">
        <v>0.107315764803352</v>
      </c>
      <c r="U54" s="38">
        <v>1.0060852950313301E-2</v>
      </c>
      <c r="V54" s="38">
        <v>0.36621504739144101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0.67072353002088703</v>
      </c>
      <c r="AH54" s="38">
        <v>109.132084122648</v>
      </c>
      <c r="AI54" s="38">
        <v>1</v>
      </c>
      <c r="AJ54" s="38">
        <v>10</v>
      </c>
      <c r="AK54" s="38">
        <v>7</v>
      </c>
      <c r="AL54" s="38">
        <v>28</v>
      </c>
      <c r="AM54" s="38">
        <v>7462</v>
      </c>
      <c r="AN54" s="38">
        <v>5727</v>
      </c>
      <c r="AO54" s="38">
        <v>1128</v>
      </c>
      <c r="AP54" s="38">
        <v>483</v>
      </c>
      <c r="AQ54" s="38">
        <v>495</v>
      </c>
      <c r="AR54" s="38">
        <v>87</v>
      </c>
      <c r="AS54" s="38">
        <v>29</v>
      </c>
    </row>
    <row r="55" spans="1:45" x14ac:dyDescent="0.25">
      <c r="A55" s="38" t="s">
        <v>293</v>
      </c>
      <c r="B55" s="38" t="s">
        <v>274</v>
      </c>
      <c r="C55" s="38">
        <v>906</v>
      </c>
      <c r="D55" s="38">
        <v>1155.6984760223199</v>
      </c>
      <c r="E55" s="38">
        <v>259260.5</v>
      </c>
      <c r="F55" s="38">
        <v>1.0786570730740199</v>
      </c>
      <c r="G55" s="38">
        <v>286.15949227373102</v>
      </c>
      <c r="H55" s="38">
        <v>0.42358033523406702</v>
      </c>
      <c r="I55" s="38">
        <v>0.33886426818725401</v>
      </c>
      <c r="J55" s="38">
        <v>0.42358033523406702</v>
      </c>
      <c r="K55" s="38">
        <v>0.42358033523406702</v>
      </c>
      <c r="L55" s="38">
        <v>79084.979283641296</v>
      </c>
      <c r="M55" s="38">
        <v>6.4719424384441302</v>
      </c>
      <c r="N55" s="38">
        <v>44.072387067128702</v>
      </c>
      <c r="O55" s="38">
        <v>64.719424384441197</v>
      </c>
      <c r="P55" s="38">
        <v>0.92764508284365799</v>
      </c>
      <c r="Q55" s="38">
        <v>2.15731414614804E-2</v>
      </c>
      <c r="R55" s="38">
        <v>0.92764508284365799</v>
      </c>
      <c r="S55" s="38">
        <v>1.18652278038142E-3</v>
      </c>
      <c r="T55" s="38">
        <v>8.6292565845921598E-2</v>
      </c>
      <c r="U55" s="38">
        <v>8.0899280480551897E-3</v>
      </c>
      <c r="V55" s="38">
        <v>0.294473380949207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0.53932853653700896</v>
      </c>
      <c r="AH55" s="38">
        <v>87.753067522863802</v>
      </c>
      <c r="AI55" s="38">
        <v>0</v>
      </c>
      <c r="AJ55" s="38">
        <v>2</v>
      </c>
      <c r="AK55" s="38">
        <v>3</v>
      </c>
      <c r="AL55" s="38">
        <v>1</v>
      </c>
      <c r="AM55" s="38">
        <v>564</v>
      </c>
      <c r="AN55" s="38">
        <v>202</v>
      </c>
      <c r="AO55" s="38">
        <v>63</v>
      </c>
      <c r="AP55" s="38">
        <v>31</v>
      </c>
      <c r="AQ55" s="38">
        <v>33</v>
      </c>
      <c r="AR55" s="38">
        <v>6</v>
      </c>
      <c r="AS55" s="38">
        <v>1</v>
      </c>
    </row>
    <row r="56" spans="1:45" x14ac:dyDescent="0.25">
      <c r="A56" s="38" t="s">
        <v>293</v>
      </c>
      <c r="B56" s="38" t="s">
        <v>275</v>
      </c>
      <c r="C56" s="38">
        <v>30</v>
      </c>
      <c r="D56" s="38">
        <v>1000</v>
      </c>
      <c r="E56" s="38">
        <v>2587</v>
      </c>
      <c r="F56" s="38">
        <v>9.3132000000000006E-3</v>
      </c>
      <c r="G56" s="38">
        <v>86.233333333333405</v>
      </c>
      <c r="H56" s="38">
        <v>9.3132000000000002E-4</v>
      </c>
      <c r="I56" s="38">
        <v>9.3132000000000002E-4</v>
      </c>
      <c r="J56" s="38">
        <v>9.3132000000000002E-4</v>
      </c>
      <c r="K56" s="38">
        <v>9.3132000000000002E-4</v>
      </c>
      <c r="L56" s="38">
        <v>682.82519760000002</v>
      </c>
      <c r="M56" s="38">
        <v>5.5879199999999997E-2</v>
      </c>
      <c r="N56" s="38">
        <v>0.35995517999999999</v>
      </c>
      <c r="O56" s="38">
        <v>0.55879199999999996</v>
      </c>
      <c r="P56" s="38">
        <v>8.0093520000000008E-3</v>
      </c>
      <c r="Q56" s="38">
        <v>1.86264E-4</v>
      </c>
      <c r="R56" s="38">
        <v>8.0093520000000008E-3</v>
      </c>
      <c r="S56" s="38">
        <v>1.024452E-5</v>
      </c>
      <c r="T56" s="38">
        <v>7.4505599999999904E-4</v>
      </c>
      <c r="U56" s="38">
        <v>6.9849000000000096E-5</v>
      </c>
      <c r="V56" s="38">
        <v>2.5425036E-3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4.6566000000000003E-3</v>
      </c>
      <c r="AH56" s="38">
        <v>0.75766607279999998</v>
      </c>
      <c r="AI56" s="38">
        <v>0</v>
      </c>
      <c r="AJ56" s="38">
        <v>0</v>
      </c>
      <c r="AK56" s="38">
        <v>0</v>
      </c>
      <c r="AL56" s="38">
        <v>0</v>
      </c>
      <c r="AM56" s="38">
        <v>4</v>
      </c>
      <c r="AN56" s="38">
        <v>1</v>
      </c>
      <c r="AO56" s="38">
        <v>4</v>
      </c>
      <c r="AP56" s="38">
        <v>17</v>
      </c>
      <c r="AQ56" s="38">
        <v>4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</row>
    <row r="58" spans="1:45" x14ac:dyDescent="0.25">
      <c r="A58" s="38" t="s">
        <v>293</v>
      </c>
      <c r="B58" s="38" t="s">
        <v>277</v>
      </c>
      <c r="C58" s="38">
        <v>2</v>
      </c>
      <c r="D58" s="38">
        <v>50</v>
      </c>
      <c r="E58" s="38">
        <v>220</v>
      </c>
      <c r="F58" s="38">
        <v>3.96E-5</v>
      </c>
      <c r="G58" s="38">
        <v>110</v>
      </c>
      <c r="H58" s="38">
        <v>3.9600000000000002E-6</v>
      </c>
      <c r="I58" s="38">
        <v>3.9600000000000002E-6</v>
      </c>
      <c r="J58" s="38">
        <v>3.9600000000000002E-6</v>
      </c>
      <c r="K58" s="38">
        <v>3.9600000000000002E-6</v>
      </c>
      <c r="L58" s="38">
        <v>2.9033928000000002</v>
      </c>
      <c r="M58" s="38">
        <v>2.376E-4</v>
      </c>
      <c r="N58" s="38">
        <v>1.5305399999999999E-3</v>
      </c>
      <c r="O58" s="38">
        <v>2.3760000000000001E-3</v>
      </c>
      <c r="P58" s="38">
        <v>3.4056000000000001E-5</v>
      </c>
      <c r="Q58" s="38">
        <v>7.92E-7</v>
      </c>
      <c r="R58" s="38">
        <v>3.4056000000000001E-5</v>
      </c>
      <c r="S58" s="38">
        <v>4.3560000000000001E-8</v>
      </c>
      <c r="T58" s="38">
        <v>3.168E-6</v>
      </c>
      <c r="U58" s="38">
        <v>2.9700000000000003E-7</v>
      </c>
      <c r="V58" s="38">
        <v>1.08108E-5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1.98E-5</v>
      </c>
      <c r="AH58" s="38">
        <v>3.2216184E-3</v>
      </c>
      <c r="AI58" s="38">
        <v>0</v>
      </c>
      <c r="AJ58" s="38">
        <v>0</v>
      </c>
      <c r="AK58" s="38">
        <v>0</v>
      </c>
      <c r="AL58" s="38">
        <v>0</v>
      </c>
      <c r="AM58" s="38">
        <v>2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133</v>
      </c>
      <c r="D60" s="38">
        <v>800</v>
      </c>
      <c r="E60" s="38">
        <v>13455.9</v>
      </c>
      <c r="F60" s="38">
        <v>3.8752992E-2</v>
      </c>
      <c r="G60" s="38">
        <v>101.172180451128</v>
      </c>
      <c r="H60" s="38">
        <v>3.8752992000000001E-3</v>
      </c>
      <c r="I60" s="38">
        <v>3.8752992000000001E-3</v>
      </c>
      <c r="J60" s="38">
        <v>3.8752992000000001E-3</v>
      </c>
      <c r="K60" s="38">
        <v>3.8752992000000001E-3</v>
      </c>
      <c r="L60" s="38">
        <v>2841.2918674560001</v>
      </c>
      <c r="M60" s="38">
        <v>0.232517952</v>
      </c>
      <c r="N60" s="38">
        <v>1.4978031408000001</v>
      </c>
      <c r="O60" s="38">
        <v>2.3251795199999998</v>
      </c>
      <c r="P60" s="38">
        <v>3.3327573120000002E-2</v>
      </c>
      <c r="Q60" s="38">
        <v>7.7505984000000004E-4</v>
      </c>
      <c r="R60" s="38">
        <v>3.3327573120000002E-2</v>
      </c>
      <c r="S60" s="38">
        <v>4.2628291199999998E-5</v>
      </c>
      <c r="T60" s="38">
        <v>3.1002393600000002E-3</v>
      </c>
      <c r="U60" s="38">
        <v>2.9064743999999997E-4</v>
      </c>
      <c r="V60" s="38">
        <v>1.0579566816000001E-2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1.9376496E-2</v>
      </c>
      <c r="AH60" s="38">
        <v>3.1527109111680001</v>
      </c>
      <c r="AI60" s="38">
        <v>1</v>
      </c>
      <c r="AJ60" s="38">
        <v>11</v>
      </c>
      <c r="AK60" s="38">
        <v>1</v>
      </c>
      <c r="AL60" s="38">
        <v>1</v>
      </c>
      <c r="AM60" s="38">
        <v>46</v>
      </c>
      <c r="AN60" s="38">
        <v>32</v>
      </c>
      <c r="AO60" s="38">
        <v>17</v>
      </c>
      <c r="AP60" s="38">
        <v>13</v>
      </c>
      <c r="AQ60" s="38">
        <v>7</v>
      </c>
      <c r="AR60" s="38">
        <v>3</v>
      </c>
      <c r="AS60" s="38">
        <v>1</v>
      </c>
    </row>
    <row r="61" spans="1:45" x14ac:dyDescent="0.25">
      <c r="A61" s="38" t="s">
        <v>293</v>
      </c>
      <c r="B61" s="38" t="s">
        <v>280</v>
      </c>
      <c r="C61" s="38">
        <v>57</v>
      </c>
      <c r="D61" s="38">
        <v>500</v>
      </c>
      <c r="E61" s="38">
        <v>4208.2</v>
      </c>
      <c r="F61" s="38">
        <v>7.5747599999999998E-3</v>
      </c>
      <c r="G61" s="38">
        <v>73.828070175438597</v>
      </c>
      <c r="H61" s="38">
        <v>7.5747599999999998E-4</v>
      </c>
      <c r="I61" s="38">
        <v>7.5747599999999998E-4</v>
      </c>
      <c r="J61" s="38">
        <v>7.5747599999999998E-4</v>
      </c>
      <c r="K61" s="38">
        <v>7.5747599999999998E-4</v>
      </c>
      <c r="L61" s="38">
        <v>555.36625368</v>
      </c>
      <c r="M61" s="38">
        <v>4.5448559999999999E-2</v>
      </c>
      <c r="N61" s="38">
        <v>0.292764474</v>
      </c>
      <c r="O61" s="38">
        <v>0.45448559999999999</v>
      </c>
      <c r="P61" s="38">
        <v>6.5142936000000002E-3</v>
      </c>
      <c r="Q61" s="38">
        <v>1.5149520000000001E-4</v>
      </c>
      <c r="R61" s="38">
        <v>6.5142936000000002E-3</v>
      </c>
      <c r="S61" s="38">
        <v>8.3322359999999998E-6</v>
      </c>
      <c r="T61" s="38">
        <v>6.0598080000000005E-4</v>
      </c>
      <c r="U61" s="38">
        <v>5.6810700000000001E-5</v>
      </c>
      <c r="V61" s="38">
        <v>2.06790948E-3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3.7873799999999999E-3</v>
      </c>
      <c r="AH61" s="38">
        <v>0.61623702504</v>
      </c>
      <c r="AI61" s="38">
        <v>1</v>
      </c>
      <c r="AJ61" s="38">
        <v>0</v>
      </c>
      <c r="AK61" s="38">
        <v>0</v>
      </c>
      <c r="AL61" s="38">
        <v>0</v>
      </c>
      <c r="AM61" s="38">
        <v>29</v>
      </c>
      <c r="AN61" s="38">
        <v>15</v>
      </c>
      <c r="AO61" s="38">
        <v>5</v>
      </c>
      <c r="AP61" s="38">
        <v>3</v>
      </c>
      <c r="AQ61" s="38">
        <v>3</v>
      </c>
      <c r="AR61" s="38">
        <v>1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16</v>
      </c>
      <c r="D62" s="38">
        <v>700</v>
      </c>
      <c r="E62" s="38">
        <v>1547.9</v>
      </c>
      <c r="F62" s="38">
        <v>3.9007080000000001E-3</v>
      </c>
      <c r="G62" s="38">
        <v>96.743750000000006</v>
      </c>
      <c r="H62" s="38">
        <v>3.9007080000000001E-4</v>
      </c>
      <c r="I62" s="38">
        <v>3.9007080000000001E-4</v>
      </c>
      <c r="J62" s="38">
        <v>3.9007080000000001E-4</v>
      </c>
      <c r="K62" s="38">
        <v>3.9007080000000001E-4</v>
      </c>
      <c r="L62" s="38">
        <v>285.99210914399998</v>
      </c>
      <c r="M62" s="38">
        <v>2.3404247999999999E-2</v>
      </c>
      <c r="N62" s="38">
        <v>0.1507623642</v>
      </c>
      <c r="O62" s="38">
        <v>0.23404248</v>
      </c>
      <c r="P62" s="38">
        <v>3.3546088800000002E-3</v>
      </c>
      <c r="Q62" s="38">
        <v>7.801416E-5</v>
      </c>
      <c r="R62" s="38">
        <v>3.3546088800000002E-3</v>
      </c>
      <c r="S62" s="38">
        <v>4.2907787999999998E-6</v>
      </c>
      <c r="T62" s="38">
        <v>3.1205664E-4</v>
      </c>
      <c r="U62" s="38">
        <v>2.9255310000000002E-5</v>
      </c>
      <c r="V62" s="38">
        <v>1.0648932840000001E-3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1.9503540000000001E-3</v>
      </c>
      <c r="AH62" s="38">
        <v>0.31733819863200002</v>
      </c>
      <c r="AI62" s="38">
        <v>0</v>
      </c>
      <c r="AJ62" s="38">
        <v>0</v>
      </c>
      <c r="AK62" s="38">
        <v>0</v>
      </c>
      <c r="AL62" s="38">
        <v>0</v>
      </c>
      <c r="AM62" s="38">
        <v>5</v>
      </c>
      <c r="AN62" s="38">
        <v>5</v>
      </c>
      <c r="AO62" s="38">
        <v>3</v>
      </c>
      <c r="AP62" s="38">
        <v>2</v>
      </c>
      <c r="AQ62" s="38">
        <v>1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1352</v>
      </c>
      <c r="D63" s="38">
        <v>429</v>
      </c>
      <c r="E63" s="38">
        <v>16591.689999999999</v>
      </c>
      <c r="F63" s="38">
        <v>2.56242060360003E-2</v>
      </c>
      <c r="G63" s="38">
        <v>12.271960059171599</v>
      </c>
      <c r="H63" s="38">
        <v>2.5624206036000199E-3</v>
      </c>
      <c r="I63" s="38">
        <v>2.5624206036000199E-3</v>
      </c>
      <c r="J63" s="38">
        <v>2.5624206036000199E-3</v>
      </c>
      <c r="K63" s="38">
        <v>2.5624206036000199E-3</v>
      </c>
      <c r="L63" s="38">
        <v>1878.7155381474399</v>
      </c>
      <c r="M63" s="38">
        <v>0.153745236216</v>
      </c>
      <c r="N63" s="38">
        <v>0.99037556329139498</v>
      </c>
      <c r="O63" s="38">
        <v>1.53745236216002</v>
      </c>
      <c r="P63" s="38">
        <v>2.2036817190960001E-2</v>
      </c>
      <c r="Q63" s="38">
        <v>5.12484120719999E-4</v>
      </c>
      <c r="R63" s="38">
        <v>2.2036817190960001E-2</v>
      </c>
      <c r="S63" s="38">
        <v>2.8186626639599901E-5</v>
      </c>
      <c r="T63" s="38">
        <v>2.0499364828799999E-3</v>
      </c>
      <c r="U63" s="38">
        <v>1.9218154527E-4</v>
      </c>
      <c r="V63" s="38">
        <v>6.9954082478281103E-3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1.28121030180002E-2</v>
      </c>
      <c r="AH63" s="38">
        <v>2.08463165785275</v>
      </c>
      <c r="AI63" s="38">
        <v>51</v>
      </c>
      <c r="AJ63" s="38">
        <v>98</v>
      </c>
      <c r="AK63" s="38">
        <v>5</v>
      </c>
      <c r="AL63" s="38">
        <v>14</v>
      </c>
      <c r="AM63" s="38">
        <v>400</v>
      </c>
      <c r="AN63" s="38">
        <v>314</v>
      </c>
      <c r="AO63" s="38">
        <v>144</v>
      </c>
      <c r="AP63" s="38">
        <v>145</v>
      </c>
      <c r="AQ63" s="38">
        <v>86</v>
      </c>
      <c r="AR63" s="38">
        <v>11</v>
      </c>
      <c r="AS63" s="38">
        <v>84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2020-02-18T09:33:29Z</dcterms:modified>
</cp:coreProperties>
</file>