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Tabellen_Anz_NWL_EEV_Emission-KorrekturEndenergieverbrauch-20-02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Y69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50" i="22"/>
  <c r="Y92" i="22"/>
  <c r="Y111" i="22"/>
  <c r="Y46" i="22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52" i="22" l="1"/>
  <c r="Y74" i="22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<sst xmlns="http://schemas.openxmlformats.org/spreadsheetml/2006/main" count="566" uniqueCount="294">
  <si>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</si>
  <si>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</si>
  <si>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</si>
  <si>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</si>
  <si>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</si>
  <si>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</si>
  <si>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</si>
  <si>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</si>
  <si>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</si>
  <si>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</si>
  <si>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</si>
  <si>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</si>
  <si>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</si>
  <si>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</si>
  <si>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</si>
  <si>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</si>
  <si>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</si>
  <si>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</si>
  <si>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</si>
  <si>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</si>
  <si>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</si>
  <si>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</si>
  <si>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</si>
  <si>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</si>
  <si>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</si>
  <si>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</si>
  <si>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</si>
  <si>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</si>
  <si>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</si>
  <si>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</si>
  <si>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</si>
  <si>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</si>
  <si>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</si>
  <si>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</si>
  <si>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</si>
  <si>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</si>
  <si>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</si>
  <si>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</si>
  <si>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</si>
  <si>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</si>
  <si>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</si>
  <si>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</si>
  <si>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</si>
  <si>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</si>
  <si>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</si>
  <si>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</si>
  <si>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</si>
  <si>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</si>
  <si>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</si>
  <si>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</si>
  <si>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</si>
  <si>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</si>
  <si>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</si>
  <si>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</si>
  <si>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</si>
  <si>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</si>
  <si>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</si>
  <si>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</si>
  <si>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</si>
  <si>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</si>
  <si>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</si>
  <si>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</si>
  <si>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</si>
  <si>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</si>
  <si>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</si>
  <si>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</si>
  <si>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</si>
  <si>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</si>
  <si>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</si>
  <si>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</si>
  <si>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</si>
  <si>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</si>
  <si>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</si>
  <si>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</si>
  <si>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</si>
  <si>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</si>
  <si>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</si>
  <si>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</si>
  <si>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</si>
  <si>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</si>
  <si>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</si>
  <si>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</si>
  <si>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</si>
  <si>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</si>
  <si>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</si>
  <si>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</si>
  <si>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</si>
  <si>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</si>
  <si>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</si>
  <si>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</si>
  <si>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</si>
  <si>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</si>
  <si>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</si>
  <si>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</si>
  <si>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</si>
  <si>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</si>
  <si>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</si>
  <si>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</si>
  <si>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</si>
  <si>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</si>
  <si>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</si>
  <si>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</si>
  <si>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</si>
  <si>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</si>
  <si>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</si>
  <si>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</si>
  <si>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</si>
  <si>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</si>
  <si>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</si>
  <si>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</si>
  <si>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</si>
  <si>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</si>
  <si>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</si>
  <si>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</si>
  <si>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</si>
  <si>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</si>
  <si>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</si>
  <si>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</si>
  <si>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</si>
  <si>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</si>
  <si>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</si>
  <si>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</si>
  <si>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</si>
  <si>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</si>
  <si>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</si>
  <si>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</si>
  <si>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</si>
  <si>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</si>
  <si>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</si>
  <si>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</si>
  <si>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</si>
  <si>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</si>
  <si>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</si>
  <si>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</si>
  <si>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</si>
  <si>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</si>
  <si>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</si>
  <si>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</si>
  <si>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</si>
  <si>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</si>
  <si>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</si>
  <si>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</si>
  <si>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</si>
  <si>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</si>
  <si>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</si>
  <si>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</si>
  <si>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</si>
  <si>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</si>
  <si>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</si>
  <si>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</si>
  <si>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</si>
  <si>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</si>
  <si>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</si>
  <si>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</si>
  <si>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</si>
  <si>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</si>
  <si>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</si>
  <si>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</si>
  <si>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</si>
  <si>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</si>
  <si>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</si>
  <si>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</si>
  <si>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</si>
  <si>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</si>
  <si>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</si>
  <si>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</si>
  <si>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</si>
  <si>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</si>
  <si>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</si>
  <si>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</si>
  <si>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</si>
  <si>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</si>
  <si>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</si>
  <si>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</si>
  <si>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</si>
  <si>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</si>
  <si>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</si>
  <si>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</si>
  <si>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</si>
  <si>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</si>
  <si>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</si>
  <si>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</si>
  <si>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</si>
  <si>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</si>
  <si>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</si>
  <si>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</si>
  <si>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</si>
  <si>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</si>
  <si>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</si>
  <si>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</si>
  <si>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</si>
  <si>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</si>
  <si>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</si>
  <si>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</si>
  <si>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</si>
  <si>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</si>
  <si>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</si>
  <si>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</si>
  <si>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</si>
  <si>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</si>
  <si>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</si>
  <si>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</si>
  <si>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</si>
  <si>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</si>
  <si>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</si>
  <si>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</si>
  <si>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</si>
  <si>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</si>
  <si>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</si>
  <si>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</si>
  <si>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</si>
  <si>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</si>
  <si>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</si>
  <si>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</si>
  <si>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</si>
  <si>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</si>
  <si>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</si>
  <si>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</si>
  <si>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</si>
  <si>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</si>
  <si>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</si>
  <si>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</si>
  <si>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</si>
  <si>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</si>
  <si>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</si>
  <si>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</si>
  <si>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</si>
  <si>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</si>
  <si>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</si>
  <si>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</si>
  <si>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</si>
  <si>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</si>
  <si>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</si>
  <si>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</si>
  <si>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</si>
  <si>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</si>
  <si>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</si>
  <si>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</si>
  <si>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</si>
  <si>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</si>
  <si>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</si>
  <si>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</si>
  <si>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</si>
  <si>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</si>
  <si>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</si>
  <si>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</si>
  <si>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</si>
  <si>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</si>
  <si>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</si>
  <si>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</si>
  <si>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</si>
  <si>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</si>
  <si>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</si>
  <si>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</si>
  <si>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</si>
  <si>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</si>
  <si>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</si>
  <si>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</si>
  <si>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</si>
  <si>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</si>
  <si>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</si>
  <si>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</si>
  <si>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</si>
  <si>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</si>
  <si>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</si>
  <si>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</si>
  <si>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</si>
  <si>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</si>
  <si>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</si>
  <si>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</si>
  <si>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</si>
  <si>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</si>
  <si>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</si>
  <si>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</si>
  <si>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</si>
  <si>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</si>
  <si>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</si>
  <si>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</si>
  <si>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</si>
  <si>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</si>
  <si>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</si>
  <si>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</si>
  <si>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</si>
  <si>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</si>
  <si>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</si>
  <si>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</si>
  <si>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</si>
  <si>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</si>
  <si>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</si>
  <si>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</si>
  <si>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</si>
  <si>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</si>
  <si>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</si>
  <si>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Meißen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</si>
</sst>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Meißen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1</v>
      </c>
      <c r="I13" s="224">
        <f>DB!AJ2</f>
        <v>20</v>
      </c>
      <c r="J13" s="224">
        <f>DB!AK2</f>
        <v>4</v>
      </c>
      <c r="K13" s="224">
        <f>DB!AL2</f>
        <v>22</v>
      </c>
      <c r="L13" s="224">
        <f>DB!AM2</f>
        <v>31</v>
      </c>
      <c r="M13" s="224">
        <f>DB!AN2</f>
        <v>161</v>
      </c>
      <c r="N13" s="224">
        <f>DB!AO2</f>
        <v>368</v>
      </c>
      <c r="O13" s="224">
        <f>DB!AP2</f>
        <v>628</v>
      </c>
      <c r="P13" s="224">
        <f>DB!AQ2</f>
        <v>418</v>
      </c>
      <c r="Q13" s="224">
        <f>DB!AR2</f>
        <v>50</v>
      </c>
      <c r="R13" s="224">
        <f>SUM(H13:Q13)</f>
        <v>1703</v>
      </c>
      <c r="S13" s="224">
        <f>DB!AS2</f>
        <v>2</v>
      </c>
      <c r="T13" s="225">
        <f>DB!C2</f>
        <v>1705</v>
      </c>
      <c r="U13" s="335">
        <f>DB!E2</f>
        <v>28699.100000000199</v>
      </c>
      <c r="V13" s="352">
        <f>DB!F2*1000</f>
        <v>116.393010102929</v>
      </c>
      <c r="W13" s="177">
        <f>IF(T13=0,0,U13/T13)</f>
        <v>16.832316715542639</v>
      </c>
      <c r="X13" s="402">
        <v>1.0808703585943764</v>
      </c>
      <c r="Y13" s="400">
        <f>V13*X13</f>
        <v>125.80575456783174</v>
      </c>
      <c r="Z13" s="398">
        <f>DB!H2*$X13</f>
        <v>8.2193092984317229</v>
      </c>
      <c r="AA13" s="402">
        <f>DB!I2*$X13</f>
        <v>5.8172580912166181</v>
      </c>
      <c r="AB13" s="402">
        <f>DB!J2*$X13</f>
        <v>6.4697706049084847</v>
      </c>
      <c r="AC13" s="402">
        <f>DB!K2*$X13</f>
        <v>7.5667967847398794</v>
      </c>
      <c r="AD13" s="407">
        <f>DB!L2*$X13</f>
        <v>12845.7739874123</v>
      </c>
      <c r="AE13" s="401">
        <f>DB!M2*$X13</f>
        <v>88.44144546118693</v>
      </c>
      <c r="AF13" s="401">
        <f>DB!N2*$X13</f>
        <v>12.618317183153762</v>
      </c>
      <c r="AG13" s="401">
        <f>DB!O2*$X13</f>
        <v>0.88064028197483091</v>
      </c>
      <c r="AH13" s="401">
        <f>DB!P2*$X13</f>
        <v>1.8870863185174924</v>
      </c>
      <c r="AI13" s="401">
        <f>DB!Q2*$X13</f>
        <v>0.89322085743162272</v>
      </c>
      <c r="AJ13" s="401">
        <f>DB!R2*$X13</f>
        <v>1.5096690548140046</v>
      </c>
      <c r="AK13" s="402">
        <f>DB!S2*1000*$X13</f>
        <v>6.7935107466631024</v>
      </c>
      <c r="AL13" s="401">
        <f>DB!T2*$X13</f>
        <v>1.5096690548140046</v>
      </c>
      <c r="AM13" s="400">
        <f>DB!U2*1000*$X13</f>
        <v>2138.6978276531472</v>
      </c>
      <c r="AN13" s="400">
        <f>DB!V2*1000*$X13</f>
        <v>35.225611278992979</v>
      </c>
      <c r="AO13" s="400">
        <f>DB!W2*1000*$X13</f>
        <v>18.870863185174816</v>
      </c>
      <c r="AP13" s="401">
        <f>DB!X2*1000*$X13</f>
        <v>62.902877283916091</v>
      </c>
      <c r="AQ13" s="400">
        <f>DB!Y2*1000*$X13</f>
        <v>578.70647101203542</v>
      </c>
      <c r="AR13" s="400">
        <f>DB!Z2*1000*$X13</f>
        <v>578.70647101203542</v>
      </c>
      <c r="AS13" s="400">
        <f>DB!AA2*1000*$X13</f>
        <v>3899.9783916028496</v>
      </c>
      <c r="AT13" s="400">
        <f>DB!AB2*1000*$X13</f>
        <v>70.451222557986043</v>
      </c>
      <c r="AU13" s="400">
        <f>DB!AC2*1000*$X13</f>
        <v>100.64460365426615</v>
      </c>
      <c r="AV13" s="400">
        <f>DB!AD2*1000*$X13</f>
        <v>3396.7553733315294</v>
      </c>
      <c r="AW13" s="401">
        <f>DB!AE2*1000*$X13</f>
        <v>22.645035822210019</v>
      </c>
      <c r="AX13" s="401">
        <f>DB!AF2*$X13</f>
        <v>109.70261798315242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2</v>
      </c>
      <c r="I14" s="224">
        <f>DB!AJ3</f>
        <v>0</v>
      </c>
      <c r="J14" s="224">
        <f>DB!AK3</f>
        <v>0</v>
      </c>
      <c r="K14" s="224">
        <f>DB!AL3</f>
        <v>6</v>
      </c>
      <c r="L14" s="224">
        <f>DB!AM3</f>
        <v>16</v>
      </c>
      <c r="M14" s="224">
        <f>DB!AN3</f>
        <v>75</v>
      </c>
      <c r="N14" s="224">
        <f>DB!AO3</f>
        <v>176</v>
      </c>
      <c r="O14" s="224">
        <f>DB!AP3</f>
        <v>258</v>
      </c>
      <c r="P14" s="224">
        <f>DB!AQ3</f>
        <v>240</v>
      </c>
      <c r="Q14" s="224">
        <f>DB!AR3</f>
        <v>14</v>
      </c>
      <c r="R14" s="224">
        <f t="shared" ref="R14:R24" si="0">SUM(H14:Q14)</f>
        <v>787</v>
      </c>
      <c r="S14" s="224">
        <f>DB!AS3</f>
        <v>1</v>
      </c>
      <c r="T14" s="225">
        <f>DB!C3</f>
        <v>788</v>
      </c>
      <c r="U14" s="335">
        <f>DB!E3</f>
        <v>27151.26</v>
      </c>
      <c r="V14" s="352">
        <f>DB!F3*1000</f>
        <v>104.11693672199999</v>
      </c>
      <c r="W14" s="177">
        <f t="shared" ref="W14:W24" si="1">IF(T14=0,0,U14/T14)</f>
        <v>34.455913705583754</v>
      </c>
      <c r="X14" s="402">
        <v>1.0808703585943764</v>
      </c>
      <c r="Y14" s="400">
        <f t="shared" ref="Y14:Y24" si="2">V14*X14</f>
        <v>112.53691073045613</v>
      </c>
      <c r="Z14" s="398">
        <f>DB!H3*$X14</f>
        <v>2.8134227682613924</v>
      </c>
      <c r="AA14" s="402">
        <f>DB!I3*$X14</f>
        <v>1.9874018434998555</v>
      </c>
      <c r="AB14" s="402">
        <f>DB!J3*$X14</f>
        <v>2.2139761571038403</v>
      </c>
      <c r="AC14" s="402">
        <f>DB!K3*$X14</f>
        <v>2.5868484546574293</v>
      </c>
      <c r="AD14" s="407">
        <f>DB!L3*$X14</f>
        <v>11490.918880865442</v>
      </c>
      <c r="AE14" s="401">
        <f>DB!M3*$X14</f>
        <v>64.708723670012063</v>
      </c>
      <c r="AF14" s="401">
        <f>DB!N3*$X14</f>
        <v>10.640364909564585</v>
      </c>
      <c r="AG14" s="401">
        <f>DB!O3*$X14</f>
        <v>0.5739382447253295</v>
      </c>
      <c r="AH14" s="401">
        <f>DB!P3*$X14</f>
        <v>3.2635704111832493</v>
      </c>
      <c r="AI14" s="401">
        <f>DB!Q3*$X14</f>
        <v>1.8005905716872981</v>
      </c>
      <c r="AJ14" s="401">
        <f>DB!R3*$X14</f>
        <v>1.0128321965741063</v>
      </c>
      <c r="AK14" s="402">
        <f>DB!S3*1000*$X14</f>
        <v>1.1253691073045613</v>
      </c>
      <c r="AL14" s="401">
        <f>DB!T3*$X14</f>
        <v>1.2379060180350177</v>
      </c>
      <c r="AM14" s="400">
        <f>DB!U3*1000*$X14</f>
        <v>697.72884652883238</v>
      </c>
      <c r="AN14" s="400">
        <f>DB!V3*1000*$X14</f>
        <v>31.510335004527505</v>
      </c>
      <c r="AO14" s="400">
        <f>DB!W3*1000*$X14</f>
        <v>24.758120360700243</v>
      </c>
      <c r="AP14" s="401">
        <f>DB!X3*1000*$X14</f>
        <v>56.268455365228064</v>
      </c>
      <c r="AQ14" s="400">
        <f>DB!Y3*1000*$X14</f>
        <v>517.66978936009934</v>
      </c>
      <c r="AR14" s="400">
        <f>DB!Z3*1000*$X14</f>
        <v>517.66978936009934</v>
      </c>
      <c r="AS14" s="400">
        <f>DB!AA3*1000*$X14</f>
        <v>3488.6442326441297</v>
      </c>
      <c r="AT14" s="400">
        <f>DB!AB3*1000*$X14</f>
        <v>63.02067000905511</v>
      </c>
      <c r="AU14" s="400">
        <f>DB!AC3*1000*$X14</f>
        <v>90.029528584365451</v>
      </c>
      <c r="AV14" s="400">
        <f>DB!AD3*1000*$X14</f>
        <v>3038.496589722316</v>
      </c>
      <c r="AW14" s="401">
        <f>DB!AE3*1000*$X14</f>
        <v>20.256643931482106</v>
      </c>
      <c r="AX14" s="401">
        <f>DB!AF3*$X14</f>
        <v>98.132186156957971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0</v>
      </c>
      <c r="J15" s="224">
        <f>DB!AK4</f>
        <v>2</v>
      </c>
      <c r="K15" s="224">
        <f>DB!AL4</f>
        <v>0</v>
      </c>
      <c r="L15" s="224">
        <f>DB!AM4</f>
        <v>9</v>
      </c>
      <c r="M15" s="224">
        <f>DB!AN4</f>
        <v>5</v>
      </c>
      <c r="N15" s="224">
        <f>DB!AO4</f>
        <v>5</v>
      </c>
      <c r="O15" s="224">
        <f>DB!AP4</f>
        <v>12</v>
      </c>
      <c r="P15" s="224">
        <f>DB!AQ4</f>
        <v>11</v>
      </c>
      <c r="Q15" s="224">
        <f>DB!AR4</f>
        <v>1</v>
      </c>
      <c r="R15" s="224">
        <f t="shared" si="0"/>
        <v>45</v>
      </c>
      <c r="S15" s="224">
        <f>DB!AS4</f>
        <v>0</v>
      </c>
      <c r="T15" s="225">
        <f>DB!C4</f>
        <v>45</v>
      </c>
      <c r="U15" s="335">
        <f>DB!E4</f>
        <v>5182</v>
      </c>
      <c r="V15" s="352">
        <f>DB!F4*1000</f>
        <v>28.465462926806001</v>
      </c>
      <c r="W15" s="177">
        <f t="shared" si="1"/>
        <v>115.15555555555555</v>
      </c>
      <c r="X15" s="402">
        <v>1.0808703585943764</v>
      </c>
      <c r="Y15" s="400">
        <f t="shared" si="2"/>
        <v>30.767475121251731</v>
      </c>
      <c r="Z15" s="398">
        <f>DB!H4*$X15</f>
        <v>1.1486524045267306</v>
      </c>
      <c r="AA15" s="402">
        <f>DB!I4*$X15</f>
        <v>0.81554320721397766</v>
      </c>
      <c r="AB15" s="402">
        <f>DB!J4*$X15</f>
        <v>0.90743539957611696</v>
      </c>
      <c r="AC15" s="402">
        <f>DB!K4*$X15</f>
        <v>1.0567602121645912</v>
      </c>
      <c r="AD15" s="407">
        <f>DB!L4*$X15</f>
        <v>3130.2675350985915</v>
      </c>
      <c r="AE15" s="401">
        <f>DB!M4*$X15</f>
        <v>31.213603510509891</v>
      </c>
      <c r="AF15" s="401">
        <f>DB!N4*$X15</f>
        <v>1.415303855577573</v>
      </c>
      <c r="AG15" s="401">
        <f>DB!O4*$X15</f>
        <v>0.22460256838513784</v>
      </c>
      <c r="AH15" s="401">
        <f>DB!P4*$X15</f>
        <v>3.2613523628526768</v>
      </c>
      <c r="AI15" s="401">
        <f>DB!Q4*$X15</f>
        <v>1.4306875931382064</v>
      </c>
      <c r="AJ15" s="401">
        <f>DB!R4*$X15</f>
        <v>1.9691184077601063</v>
      </c>
      <c r="AK15" s="402">
        <f>DB!S4*1000*$X15</f>
        <v>12.353141261182559</v>
      </c>
      <c r="AL15" s="401">
        <f>DB!T4*$X15</f>
        <v>0.61534950242503461</v>
      </c>
      <c r="AM15" s="400">
        <f>DB!U4*1000*$X15</f>
        <v>196.91184077601065</v>
      </c>
      <c r="AN15" s="400">
        <f>DB!V4*1000*$X15</f>
        <v>8.614893033950473</v>
      </c>
      <c r="AO15" s="400">
        <f>DB!W4*1000*$X15</f>
        <v>289.21426613976575</v>
      </c>
      <c r="AP15" s="401">
        <f>DB!X4*1000*$X15</f>
        <v>0.92302425363755081</v>
      </c>
      <c r="AQ15" s="400">
        <f>DB!Y4*1000*$X15</f>
        <v>15.383737560625866</v>
      </c>
      <c r="AR15" s="400">
        <f>DB!Z4*1000*$X15</f>
        <v>92.302425363755077</v>
      </c>
      <c r="AS15" s="400">
        <f>DB!AA4*1000*$X15</f>
        <v>92.302425363755077</v>
      </c>
      <c r="AT15" s="400">
        <f>DB!AB4*1000*$X15</f>
        <v>17.229786067900903</v>
      </c>
      <c r="AU15" s="400">
        <f>DB!AC4*1000*$X15</f>
        <v>24.613980097001381</v>
      </c>
      <c r="AV15" s="400">
        <f>DB!AD4*1000*$X15</f>
        <v>246.13980097001385</v>
      </c>
      <c r="AW15" s="401">
        <f>DB!AE4*1000*$X15</f>
        <v>5.5381455218253102</v>
      </c>
      <c r="AX15" s="401">
        <f>DB!AF4*$X15</f>
        <v>1.8460485072751036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1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2</v>
      </c>
      <c r="N16" s="224">
        <f>DB!AO5</f>
        <v>24</v>
      </c>
      <c r="O16" s="224">
        <f>DB!AP5</f>
        <v>137</v>
      </c>
      <c r="P16" s="224">
        <f>DB!AQ5</f>
        <v>364</v>
      </c>
      <c r="Q16" s="224">
        <f>DB!AR5</f>
        <v>28</v>
      </c>
      <c r="R16" s="224">
        <f t="shared" si="0"/>
        <v>556</v>
      </c>
      <c r="S16" s="224">
        <f>DB!AS5</f>
        <v>0</v>
      </c>
      <c r="T16" s="225">
        <f>DB!C5</f>
        <v>556</v>
      </c>
      <c r="U16" s="335">
        <f>DB!E5</f>
        <v>10129.4</v>
      </c>
      <c r="V16" s="352">
        <f>DB!F5*1000</f>
        <v>40.1182253836363</v>
      </c>
      <c r="W16" s="177">
        <f t="shared" si="1"/>
        <v>18.218345323741005</v>
      </c>
      <c r="X16" s="402">
        <v>1.0808703585943764</v>
      </c>
      <c r="Y16" s="400">
        <f t="shared" si="2"/>
        <v>43.36260065658098</v>
      </c>
      <c r="Z16" s="398">
        <f>DB!H5*$X16</f>
        <v>0.86002491302219242</v>
      </c>
      <c r="AA16" s="402">
        <f>DB!I5*$X16</f>
        <v>0.69235619048340946</v>
      </c>
      <c r="AB16" s="402">
        <f>DB!J5*$X16</f>
        <v>0.7287807750349401</v>
      </c>
      <c r="AC16" s="402">
        <f>DB!K5*$X16</f>
        <v>0.84354712477269467</v>
      </c>
      <c r="AD16" s="407">
        <f>DB!L5*$X16</f>
        <v>4427.6684278421653</v>
      </c>
      <c r="AE16" s="401">
        <f>DB!M5*$X16</f>
        <v>8.5857949300030381</v>
      </c>
      <c r="AF16" s="401">
        <f>DB!N5*$X16</f>
        <v>3.6749804056452526</v>
      </c>
      <c r="AG16" s="401">
        <f>DB!O5*$X16</f>
        <v>0.3035382045960679</v>
      </c>
      <c r="AH16" s="401">
        <f>DB!P5*$X16</f>
        <v>6.9380161050529701E-2</v>
      </c>
      <c r="AI16" s="401">
        <f>DB!Q5*$X16</f>
        <v>3.9026340590923025E-2</v>
      </c>
      <c r="AJ16" s="401">
        <f>DB!R5*$X16</f>
        <v>3.8159088577791322E-2</v>
      </c>
      <c r="AK16" s="402">
        <f>DB!S5*1000*$X16</f>
        <v>4.3362600656580978E-2</v>
      </c>
      <c r="AL16" s="401">
        <f>DB!T5*$X16</f>
        <v>4.3362600656581089E-3</v>
      </c>
      <c r="AM16" s="400">
        <f>DB!U5*1000*$X16</f>
        <v>13.008780196974305</v>
      </c>
      <c r="AN16" s="400">
        <f>DB!V5*1000*$X16</f>
        <v>6.0707640919213572</v>
      </c>
      <c r="AO16" s="400">
        <f>DB!W5*1000*$X16</f>
        <v>21.681300328290437</v>
      </c>
      <c r="AP16" s="401">
        <f>DB!X5*1000*$X16</f>
        <v>1.3008780196974306</v>
      </c>
      <c r="AQ16" s="400">
        <f>DB!Y5*1000*$X16</f>
        <v>21.681300328290437</v>
      </c>
      <c r="AR16" s="400">
        <f>DB!Z5*1000*$X16</f>
        <v>130.08780196974305</v>
      </c>
      <c r="AS16" s="400">
        <f>DB!AA5*1000*$X16</f>
        <v>130.08780196974305</v>
      </c>
      <c r="AT16" s="400">
        <f>DB!AB5*1000*$X16</f>
        <v>24.283056367685429</v>
      </c>
      <c r="AU16" s="400">
        <f>DB!AC5*1000*$X16</f>
        <v>34.690080525264854</v>
      </c>
      <c r="AV16" s="400">
        <f>DB!AD5*1000*$X16</f>
        <v>346.90080525264744</v>
      </c>
      <c r="AW16" s="401">
        <f>DB!AE5*1000*$X16</f>
        <v>7.8052681181846157</v>
      </c>
      <c r="AX16" s="401">
        <f>DB!AF5*$X16</f>
        <v>2.6017560393948611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8</v>
      </c>
      <c r="O17" s="224">
        <f>DB!AP6</f>
        <v>40</v>
      </c>
      <c r="P17" s="224">
        <f>DB!AQ6</f>
        <v>78</v>
      </c>
      <c r="Q17" s="224">
        <f>DB!AR6</f>
        <v>3</v>
      </c>
      <c r="R17" s="224">
        <f t="shared" si="0"/>
        <v>129</v>
      </c>
      <c r="S17" s="224">
        <f>DB!AS6</f>
        <v>0</v>
      </c>
      <c r="T17" s="225">
        <f>DB!C6</f>
        <v>129</v>
      </c>
      <c r="U17" s="335">
        <f>DB!E6</f>
        <v>4495.7</v>
      </c>
      <c r="V17" s="352">
        <f>DB!F6*1000</f>
        <v>17.4137728285714</v>
      </c>
      <c r="W17" s="177">
        <f t="shared" si="1"/>
        <v>34.850387596899225</v>
      </c>
      <c r="X17" s="402">
        <v>1.0808703585943764</v>
      </c>
      <c r="Y17" s="400">
        <f t="shared" si="2"/>
        <v>18.822030881698979</v>
      </c>
      <c r="Z17" s="398">
        <f>DB!H6*$X17</f>
        <v>0.37644061763397957</v>
      </c>
      <c r="AA17" s="402">
        <f>DB!I6*$X17</f>
        <v>0.30366209822474433</v>
      </c>
      <c r="AB17" s="402">
        <f>DB!J6*$X17</f>
        <v>0.31947260416537149</v>
      </c>
      <c r="AC17" s="402">
        <f>DB!K6*$X17</f>
        <v>0.36301423560503454</v>
      </c>
      <c r="AD17" s="407">
        <f>DB!L6*$X17</f>
        <v>1921.8799292685208</v>
      </c>
      <c r="AE17" s="401">
        <f>DB!M6*$X17</f>
        <v>2.7856605704914519</v>
      </c>
      <c r="AF17" s="401">
        <f>DB!N6*$X17</f>
        <v>1.4869404396542187</v>
      </c>
      <c r="AG17" s="401">
        <f>DB!O6*$X17</f>
        <v>0.13175421617189306</v>
      </c>
      <c r="AH17" s="401">
        <f>DB!P6*$X17</f>
        <v>2.8233046322548465E-2</v>
      </c>
      <c r="AI17" s="401">
        <f>DB!Q6*$X17</f>
        <v>1.6563387175895172E-2</v>
      </c>
      <c r="AJ17" s="401">
        <f>DB!R6*$X17</f>
        <v>1.7128048102346097E-2</v>
      </c>
      <c r="AK17" s="402">
        <f>DB!S6*1000*$X17</f>
        <v>0.18822030881698978</v>
      </c>
      <c r="AL17" s="401">
        <f>DB!T6*$X17</f>
        <v>1.8822030881698976E-3</v>
      </c>
      <c r="AM17" s="400">
        <f>DB!U6*1000*$X17</f>
        <v>5.6466092645097037</v>
      </c>
      <c r="AN17" s="400">
        <f>DB!V6*1000*$X17</f>
        <v>2.6350843234378609</v>
      </c>
      <c r="AO17" s="400">
        <f>DB!W6*1000*$X17</f>
        <v>9.0345748232155287</v>
      </c>
      <c r="AP17" s="401">
        <f>DB!X6*1000*$X17</f>
        <v>0.56466092645097044</v>
      </c>
      <c r="AQ17" s="400">
        <f>DB!Y6*1000*$X17</f>
        <v>9.4110154408495124</v>
      </c>
      <c r="AR17" s="400">
        <f>DB!Z6*1000*$X17</f>
        <v>56.466092645097035</v>
      </c>
      <c r="AS17" s="400">
        <f>DB!AA6*1000*$X17</f>
        <v>56.466092645097035</v>
      </c>
      <c r="AT17" s="400">
        <f>DB!AB6*1000*$X17</f>
        <v>10.540337293751444</v>
      </c>
      <c r="AU17" s="400">
        <f>DB!AC6*1000*$X17</f>
        <v>15.057624705359162</v>
      </c>
      <c r="AV17" s="400">
        <f>DB!AD6*1000*$X17</f>
        <v>150.5762470535916</v>
      </c>
      <c r="AW17" s="401">
        <f>DB!AE6*1000*$X17</f>
        <v>3.3879655587058246</v>
      </c>
      <c r="AX17" s="401">
        <f>DB!AF6*$X17</f>
        <v>1.1293218529019453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2</v>
      </c>
      <c r="N18" s="224">
        <f>DB!AO7</f>
        <v>3</v>
      </c>
      <c r="O18" s="224">
        <f>DB!AP7</f>
        <v>9</v>
      </c>
      <c r="P18" s="224">
        <f>DB!AQ7</f>
        <v>16</v>
      </c>
      <c r="Q18" s="224">
        <f>DB!AR7</f>
        <v>1</v>
      </c>
      <c r="R18" s="224">
        <f t="shared" si="0"/>
        <v>31</v>
      </c>
      <c r="S18" s="224">
        <f>DB!AS7</f>
        <v>0</v>
      </c>
      <c r="T18" s="225">
        <f>DB!C7</f>
        <v>31</v>
      </c>
      <c r="U18" s="335">
        <f>DB!E7</f>
        <v>4594.5</v>
      </c>
      <c r="V18" s="352">
        <f>DB!F7*1000</f>
        <v>17.682232891304402</v>
      </c>
      <c r="W18" s="177">
        <f t="shared" si="1"/>
        <v>148.20967741935485</v>
      </c>
      <c r="X18" s="402">
        <v>1.0808703585943764</v>
      </c>
      <c r="Y18" s="400">
        <f t="shared" si="2"/>
        <v>19.112201405973465</v>
      </c>
      <c r="Z18" s="398">
        <f>DB!H7*$X18</f>
        <v>0.4459513661393798</v>
      </c>
      <c r="AA18" s="402">
        <f>DB!I7*$X18</f>
        <v>0.35421279939070727</v>
      </c>
      <c r="AB18" s="402">
        <f>DB!J7*$X18</f>
        <v>0.3776570997820346</v>
      </c>
      <c r="AC18" s="402">
        <f>DB!K7*$X18</f>
        <v>0.43155350774687934</v>
      </c>
      <c r="AD18" s="407">
        <f>DB!L7*$X18</f>
        <v>1951.508661161128</v>
      </c>
      <c r="AE18" s="401">
        <f>DB!M7*$X18</f>
        <v>1.4334151054480098</v>
      </c>
      <c r="AF18" s="401">
        <f>DB!N7*$X18</f>
        <v>1.337854098418134</v>
      </c>
      <c r="AG18" s="401">
        <f>DB!O7*$X18</f>
        <v>0.13378540984181339</v>
      </c>
      <c r="AH18" s="401">
        <f>DB!P7*$X18</f>
        <v>1.0511710773285384E-2</v>
      </c>
      <c r="AI18" s="401">
        <f>DB!Q7*$X18</f>
        <v>5.1602943796128162E-3</v>
      </c>
      <c r="AJ18" s="401">
        <f>DB!R7*$X18</f>
        <v>7.644880562389364E-3</v>
      </c>
      <c r="AK18" s="402">
        <f>DB!S7*1000*$X18</f>
        <v>0.19112201405973464</v>
      </c>
      <c r="AL18" s="401">
        <f>DB!T7*$X18</f>
        <v>1.9112201405973464E-3</v>
      </c>
      <c r="AM18" s="400">
        <f>DB!U7*1000*$X18</f>
        <v>5.7336604217920177</v>
      </c>
      <c r="AN18" s="400">
        <f>DB!V7*1000*$X18</f>
        <v>2.6757081968362786</v>
      </c>
      <c r="AO18" s="400">
        <f>DB!W7*1000*$X18</f>
        <v>9.1738566748672383</v>
      </c>
      <c r="AP18" s="401">
        <f>DB!X7*1000*$X18</f>
        <v>0.57336604217920184</v>
      </c>
      <c r="AQ18" s="400">
        <f>DB!Y7*1000*$X18</f>
        <v>9.5561007029867095</v>
      </c>
      <c r="AR18" s="400">
        <f>DB!Z7*1000*$X18</f>
        <v>57.336604217920176</v>
      </c>
      <c r="AS18" s="400">
        <f>DB!AA7*1000*$X18</f>
        <v>57.336604217920176</v>
      </c>
      <c r="AT18" s="400">
        <f>DB!AB7*1000*$X18</f>
        <v>10.702832787345114</v>
      </c>
      <c r="AU18" s="400">
        <f>DB!AC7*1000*$X18</f>
        <v>15.289761124778749</v>
      </c>
      <c r="AV18" s="400">
        <f>DB!AD7*1000*$X18</f>
        <v>152.89761124778752</v>
      </c>
      <c r="AW18" s="401">
        <f>DB!AE7*1000*$X18</f>
        <v>3.4401962530752104</v>
      </c>
      <c r="AX18" s="401">
        <f>DB!AF7*$X18</f>
        <v>1.1467320843584035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2</v>
      </c>
      <c r="N19" s="224">
        <f>DB!AO8</f>
        <v>2</v>
      </c>
      <c r="O19" s="224">
        <f>DB!AP8</f>
        <v>2</v>
      </c>
      <c r="P19" s="224">
        <f>DB!AQ8</f>
        <v>12</v>
      </c>
      <c r="Q19" s="224">
        <f>DB!AR8</f>
        <v>0</v>
      </c>
      <c r="R19" s="224">
        <f t="shared" si="0"/>
        <v>18</v>
      </c>
      <c r="S19" s="224">
        <f>DB!AS8</f>
        <v>0</v>
      </c>
      <c r="T19" s="225">
        <f>DB!C8</f>
        <v>18</v>
      </c>
      <c r="U19" s="335">
        <f>DB!E8</f>
        <v>368</v>
      </c>
      <c r="V19" s="352">
        <f>DB!F8*1000</f>
        <v>1.5036480000000001</v>
      </c>
      <c r="W19" s="177">
        <f t="shared" si="1"/>
        <v>20.444444444444443</v>
      </c>
      <c r="X19" s="402">
        <v>1.0808703585943764</v>
      </c>
      <c r="Y19" s="400">
        <f t="shared" si="2"/>
        <v>1.6252485529597169</v>
      </c>
      <c r="Z19" s="398">
        <f>DB!H8*$X19</f>
        <v>3.4671969129807294E-2</v>
      </c>
      <c r="AA19" s="402">
        <f>DB!I8*$X19</f>
        <v>2.920029900150958E-2</v>
      </c>
      <c r="AB19" s="402">
        <f>DB!J8*$X19</f>
        <v>3.0229623085050738E-2</v>
      </c>
      <c r="AC19" s="402">
        <f>DB!K8*$X19</f>
        <v>3.2613320962724984E-2</v>
      </c>
      <c r="AD19" s="407">
        <f>DB!L8*$X19</f>
        <v>165.95087924561076</v>
      </c>
      <c r="AE19" s="401">
        <f>DB!M8*$X19</f>
        <v>0.48919981444087474</v>
      </c>
      <c r="AF19" s="401">
        <f>DB!N8*$X19</f>
        <v>0.15439861253117312</v>
      </c>
      <c r="AG19" s="401">
        <f>DB!O8*$X19</f>
        <v>1.1376739870718019E-2</v>
      </c>
      <c r="AH19" s="401">
        <f>DB!P8*$X19</f>
        <v>2.9254473953274902E-3</v>
      </c>
      <c r="AI19" s="401">
        <f>DB!Q8*$X19</f>
        <v>9.7514913177583018E-4</v>
      </c>
      <c r="AJ19" s="401">
        <f>DB!R8*$X19</f>
        <v>2.2753479741436035E-3</v>
      </c>
      <c r="AK19" s="402">
        <f>DB!S8*1000*$X19</f>
        <v>8.7763421859824706E-2</v>
      </c>
      <c r="AL19" s="401">
        <f>DB!T8*$X19</f>
        <v>4.3881710929912353E-2</v>
      </c>
      <c r="AM19" s="400">
        <f>DB!U8*1000*$X19</f>
        <v>1.6252485529597169</v>
      </c>
      <c r="AN19" s="400">
        <f>DB!V8*1000*$X19</f>
        <v>0.45506959482872078</v>
      </c>
      <c r="AO19" s="400">
        <f>DB!W8*1000*$X19</f>
        <v>0.81262427647985847</v>
      </c>
      <c r="AP19" s="401">
        <f>DB!X8*1000*$X19</f>
        <v>4.8757456588791506E-2</v>
      </c>
      <c r="AQ19" s="400">
        <f>DB!Y8*1000*$X19</f>
        <v>0.81262427647985847</v>
      </c>
      <c r="AR19" s="400">
        <f>DB!Z8*1000*$X19</f>
        <v>4.8757456588791515</v>
      </c>
      <c r="AS19" s="400">
        <f>DB!AA8*1000*$X19</f>
        <v>4.8757456588791515</v>
      </c>
      <c r="AT19" s="400">
        <f>DB!AB8*1000*$X19</f>
        <v>0.91013918965744156</v>
      </c>
      <c r="AU19" s="400">
        <f>DB!AC8*1000*$X19</f>
        <v>1.3001988423677735</v>
      </c>
      <c r="AV19" s="400">
        <f>DB!AD8*1000*$X19</f>
        <v>13.001988423677735</v>
      </c>
      <c r="AW19" s="401">
        <f>DB!AE8*1000*$X19</f>
        <v>0.29254473953274907</v>
      </c>
      <c r="AX19" s="401">
        <f>DB!AF8*$X19</f>
        <v>9.7514913177583012E-2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1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2</v>
      </c>
      <c r="N20" s="224">
        <f>DB!AO9</f>
        <v>0</v>
      </c>
      <c r="O20" s="224">
        <f>DB!AP9</f>
        <v>2</v>
      </c>
      <c r="P20" s="224">
        <f>DB!AQ9</f>
        <v>3</v>
      </c>
      <c r="Q20" s="224">
        <f>DB!AR9</f>
        <v>0</v>
      </c>
      <c r="R20" s="224">
        <f t="shared" si="0"/>
        <v>8</v>
      </c>
      <c r="S20" s="224">
        <f>DB!AS9</f>
        <v>0</v>
      </c>
      <c r="T20" s="225">
        <f>DB!C9</f>
        <v>8</v>
      </c>
      <c r="U20" s="335">
        <f>DB!E9</f>
        <v>332</v>
      </c>
      <c r="V20" s="352">
        <f>DB!F9*1000</f>
        <v>1.2394224</v>
      </c>
      <c r="W20" s="177">
        <f t="shared" si="1"/>
        <v>41.5</v>
      </c>
      <c r="X20" s="402">
        <v>1.0808703585943764</v>
      </c>
      <c r="Y20" s="400">
        <f t="shared" si="2"/>
        <v>1.3396549339379027</v>
      </c>
      <c r="Z20" s="398">
        <f>DB!H9*$X20</f>
        <v>2.6793098678758055E-2</v>
      </c>
      <c r="AA20" s="402">
        <f>DB!I9*$X20</f>
        <v>2.257765115330012E-2</v>
      </c>
      <c r="AB20" s="402">
        <f>DB!J9*$X20</f>
        <v>2.3479685475484974E-2</v>
      </c>
      <c r="AC20" s="402">
        <f>DB!K9*$X20</f>
        <v>2.4989030034388342E-2</v>
      </c>
      <c r="AD20" s="407">
        <f>DB!L9*$X20</f>
        <v>136.78948599453136</v>
      </c>
      <c r="AE20" s="401">
        <f>DB!M9*$X20</f>
        <v>0.21836375423187812</v>
      </c>
      <c r="AF20" s="401">
        <f>DB!N9*$X20</f>
        <v>0.11922928912047334</v>
      </c>
      <c r="AG20" s="401">
        <f>DB!O9*$X20</f>
        <v>5.8944817093267718E-3</v>
      </c>
      <c r="AH20" s="401">
        <f>DB!P9*$X20</f>
        <v>8.8417225639901575E-4</v>
      </c>
      <c r="AI20" s="401">
        <f>DB!Q9*$X20</f>
        <v>2.6793098678758051E-4</v>
      </c>
      <c r="AJ20" s="401">
        <f>DB!R9*$X20</f>
        <v>6.6982746696895126E-4</v>
      </c>
      <c r="AK20" s="402">
        <f>DB!S9*1000*$X20</f>
        <v>1.3396549339379026E-2</v>
      </c>
      <c r="AL20" s="401">
        <f>DB!T9*$X20</f>
        <v>5.8944817093267717E-2</v>
      </c>
      <c r="AM20" s="400">
        <f>DB!U9*1000*$X20</f>
        <v>1.3396549339379027</v>
      </c>
      <c r="AN20" s="400">
        <f>DB!V9*1000*$X20</f>
        <v>0.37510338150261274</v>
      </c>
      <c r="AO20" s="400">
        <f>DB!W9*1000*$X20</f>
        <v>1.6075859207254832</v>
      </c>
      <c r="AP20" s="401">
        <f>DB!X9*1000*$X20</f>
        <v>4.0189648018137077E-2</v>
      </c>
      <c r="AQ20" s="400">
        <f>DB!Y9*1000*$X20</f>
        <v>0.66982746696895135</v>
      </c>
      <c r="AR20" s="400">
        <f>DB!Z9*1000*$X20</f>
        <v>4.0189648018137083</v>
      </c>
      <c r="AS20" s="400">
        <f>DB!AA9*1000*$X20</f>
        <v>4.0189648018137083</v>
      </c>
      <c r="AT20" s="400">
        <f>DB!AB9*1000*$X20</f>
        <v>0.75020676300522549</v>
      </c>
      <c r="AU20" s="400">
        <f>DB!AC9*1000*$X20</f>
        <v>1.0717239471503222</v>
      </c>
      <c r="AV20" s="400">
        <f>DB!AD9*1000*$X20</f>
        <v>10.717239471503222</v>
      </c>
      <c r="AW20" s="401">
        <f>DB!AE9*1000*$X20</f>
        <v>0.24113788810882247</v>
      </c>
      <c r="AX20" s="401">
        <f>DB!AF9*$X20</f>
        <v>8.0379296036274153E-2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2</v>
      </c>
      <c r="L21" s="224">
        <f>DB!AM10</f>
        <v>5</v>
      </c>
      <c r="M21" s="224">
        <f>DB!AN10</f>
        <v>4</v>
      </c>
      <c r="N21" s="224">
        <f>DB!AO10</f>
        <v>4</v>
      </c>
      <c r="O21" s="224">
        <f>DB!AP10</f>
        <v>8</v>
      </c>
      <c r="P21" s="224">
        <f>DB!AQ10</f>
        <v>7</v>
      </c>
      <c r="Q21" s="224">
        <f>DB!AR10</f>
        <v>0</v>
      </c>
      <c r="R21" s="224">
        <f t="shared" si="0"/>
        <v>30</v>
      </c>
      <c r="S21" s="224">
        <f>DB!AS10</f>
        <v>0</v>
      </c>
      <c r="T21" s="225">
        <f>DB!C10</f>
        <v>30</v>
      </c>
      <c r="U21" s="335">
        <f>DB!E10</f>
        <v>5861</v>
      </c>
      <c r="V21" s="352">
        <f>DB!F10*1000</f>
        <v>24.042994200000003</v>
      </c>
      <c r="W21" s="177">
        <f t="shared" si="1"/>
        <v>195.36666666666667</v>
      </c>
      <c r="X21" s="402">
        <v>1.0808703585943764</v>
      </c>
      <c r="Y21" s="400">
        <f t="shared" si="2"/>
        <v>25.987359762636515</v>
      </c>
      <c r="Z21" s="398">
        <f>DB!H10*$X21</f>
        <v>0.6410215408117006</v>
      </c>
      <c r="AA21" s="402">
        <f>DB!I10*$X21</f>
        <v>0.53672560363098609</v>
      </c>
      <c r="AB21" s="402">
        <f>DB!J10*$X21</f>
        <v>0.55682249518075833</v>
      </c>
      <c r="AC21" s="402">
        <f>DB!K10*$X21</f>
        <v>0.60082775771215624</v>
      </c>
      <c r="AD21" s="407">
        <f>DB!L10*$X21</f>
        <v>2653.5173306432889</v>
      </c>
      <c r="AE21" s="401">
        <f>DB!M10*$X21</f>
        <v>2.5207738969757414</v>
      </c>
      <c r="AF21" s="401">
        <f>DB!N10*$X21</f>
        <v>2.6896917354328789</v>
      </c>
      <c r="AG21" s="401">
        <f>DB!O10*$X21</f>
        <v>7.5363343311645875E-2</v>
      </c>
      <c r="AH21" s="401">
        <f>DB!P10*$X21</f>
        <v>1.7671404638592826E-2</v>
      </c>
      <c r="AI21" s="401">
        <f>DB!Q10*$X21</f>
        <v>5.1974719525273022E-3</v>
      </c>
      <c r="AJ21" s="401">
        <f>DB!R10*$X21</f>
        <v>1.2993679881318257E-2</v>
      </c>
      <c r="AK21" s="402">
        <f>DB!S10*1000*$X21</f>
        <v>1.6372036650461004</v>
      </c>
      <c r="AL21" s="401">
        <f>DB!T10*$X21</f>
        <v>4.5218005986987526</v>
      </c>
      <c r="AM21" s="400">
        <f>DB!U10*1000*$X21</f>
        <v>25.987359762636515</v>
      </c>
      <c r="AN21" s="400">
        <f>DB!V10*1000*$X21</f>
        <v>285.86095738900161</v>
      </c>
      <c r="AO21" s="400">
        <f>DB!W10*1000*$X21</f>
        <v>12.993679881318258</v>
      </c>
      <c r="AP21" s="401">
        <f>DB!X10*1000*$X21</f>
        <v>0.77962079287909536</v>
      </c>
      <c r="AQ21" s="400">
        <f>DB!Y10*1000*$X21</f>
        <v>12.993679881318258</v>
      </c>
      <c r="AR21" s="400">
        <f>DB!Z10*1000*$X21</f>
        <v>0</v>
      </c>
      <c r="AS21" s="400">
        <f>DB!AA10*1000*$X21</f>
        <v>77.962079287909532</v>
      </c>
      <c r="AT21" s="400">
        <f>DB!AB10*1000*$X21</f>
        <v>14.552921467076448</v>
      </c>
      <c r="AU21" s="400">
        <f>DB!AC10*1000*$X21</f>
        <v>20.78988781010921</v>
      </c>
      <c r="AV21" s="400">
        <f>DB!AD10*1000*$X21</f>
        <v>207.89887810109212</v>
      </c>
      <c r="AW21" s="401">
        <f>DB!AE10*1000*$X21</f>
        <v>4.6777247572745724</v>
      </c>
      <c r="AX21" s="401">
        <f>DB!AF10*$X21</f>
        <v>1.5592415857581907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0</v>
      </c>
      <c r="S22" s="224">
        <f>DB!AS11</f>
        <v>0</v>
      </c>
      <c r="T22" s="225">
        <f>DB!C11</f>
        <v>0</v>
      </c>
      <c r="U22" s="335">
        <f>DB!E11</f>
        <v>0</v>
      </c>
      <c r="V22" s="352">
        <f>DB!F11*1000</f>
        <v>0</v>
      </c>
      <c r="W22" s="177">
        <f t="shared" si="1"/>
        <v>0</v>
      </c>
      <c r="X22" s="402">
        <v>1.0808703585943764</v>
      </c>
      <c r="Y22" s="400">
        <f t="shared" si="2"/>
        <v>0</v>
      </c>
      <c r="Z22" s="398">
        <f>DB!H11*$X22</f>
        <v>0</v>
      </c>
      <c r="AA22" s="402">
        <f>DB!I11*$X22</f>
        <v>0</v>
      </c>
      <c r="AB22" s="402">
        <f>DB!J11*$X22</f>
        <v>0</v>
      </c>
      <c r="AC22" s="402">
        <f>DB!K11*$X22</f>
        <v>0</v>
      </c>
      <c r="AD22" s="407">
        <f>DB!L11*$X22</f>
        <v>0</v>
      </c>
      <c r="AE22" s="401">
        <f>DB!M11*$X22</f>
        <v>0</v>
      </c>
      <c r="AF22" s="401">
        <f>DB!N11*$X22</f>
        <v>0</v>
      </c>
      <c r="AG22" s="401">
        <f>DB!O11*$X22</f>
        <v>0</v>
      </c>
      <c r="AH22" s="401">
        <f>DB!P11*$X22</f>
        <v>0</v>
      </c>
      <c r="AI22" s="401">
        <f>DB!Q11*$X22</f>
        <v>0</v>
      </c>
      <c r="AJ22" s="401">
        <f>DB!R11*$X22</f>
        <v>0</v>
      </c>
      <c r="AK22" s="402">
        <f>DB!S11*1000*$X22</f>
        <v>0</v>
      </c>
      <c r="AL22" s="401">
        <f>DB!T11*$X22</f>
        <v>0</v>
      </c>
      <c r="AM22" s="400">
        <f>DB!U11*1000*$X22</f>
        <v>0</v>
      </c>
      <c r="AN22" s="400">
        <f>DB!V11*1000*$X22</f>
        <v>0</v>
      </c>
      <c r="AO22" s="400">
        <f>DB!W11*1000*$X22</f>
        <v>0</v>
      </c>
      <c r="AP22" s="401">
        <f>DB!X11*1000*$X22</f>
        <v>0</v>
      </c>
      <c r="AQ22" s="400">
        <f>DB!Y11*1000*$X22</f>
        <v>0</v>
      </c>
      <c r="AR22" s="400">
        <f>DB!Z11*1000*$X22</f>
        <v>0</v>
      </c>
      <c r="AS22" s="400">
        <f>DB!AA11*1000*$X22</f>
        <v>0</v>
      </c>
      <c r="AT22" s="400">
        <f>DB!AB11*1000*$X22</f>
        <v>0</v>
      </c>
      <c r="AU22" s="400">
        <f>DB!AC11*1000*$X22</f>
        <v>0</v>
      </c>
      <c r="AV22" s="400">
        <f>DB!AD11*1000*$X22</f>
        <v>0</v>
      </c>
      <c r="AW22" s="401">
        <f>DB!AE11*1000*$X22</f>
        <v>0</v>
      </c>
      <c r="AX22" s="401">
        <f>DB!AF11*$X22</f>
        <v>0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1</v>
      </c>
      <c r="M23" s="224">
        <f>DB!AN12</f>
        <v>2</v>
      </c>
      <c r="N23" s="224">
        <f>DB!AO12</f>
        <v>1</v>
      </c>
      <c r="O23" s="224">
        <f>DB!AP12</f>
        <v>4</v>
      </c>
      <c r="P23" s="224">
        <f>DB!AQ12</f>
        <v>7</v>
      </c>
      <c r="Q23" s="224">
        <f>DB!AR12</f>
        <v>0</v>
      </c>
      <c r="R23" s="224">
        <f t="shared" si="0"/>
        <v>15</v>
      </c>
      <c r="S23" s="224">
        <f>DB!AS12</f>
        <v>0</v>
      </c>
      <c r="T23" s="225">
        <f>DB!C12</f>
        <v>15</v>
      </c>
      <c r="U23" s="335">
        <f>DB!E12</f>
        <v>1692</v>
      </c>
      <c r="V23" s="352">
        <f>DB!F12*1000</f>
        <v>13.593528000000001</v>
      </c>
      <c r="W23" s="177">
        <f t="shared" si="1"/>
        <v>112.8</v>
      </c>
      <c r="X23" s="402">
        <v>1.0808703585943764</v>
      </c>
      <c r="Y23" s="400">
        <f t="shared" si="2"/>
        <v>14.692841483922697</v>
      </c>
      <c r="Z23" s="398">
        <f>DB!H12*$X23</f>
        <v>1.3909223271446818</v>
      </c>
      <c r="AA23" s="402">
        <f>DB!I12*$X23</f>
        <v>0.99294222748349592</v>
      </c>
      <c r="AB23" s="402">
        <f>DB!J12*$X23</f>
        <v>1.1193986165217906</v>
      </c>
      <c r="AC23" s="402">
        <f>DB!K12*$X23</f>
        <v>1.2936557165211138</v>
      </c>
      <c r="AD23" s="407">
        <f>DB!L12*$X23</f>
        <v>1489.4280340667276</v>
      </c>
      <c r="AE23" s="401">
        <f>DB!M12*$X23</f>
        <v>15.324633667731371</v>
      </c>
      <c r="AF23" s="401">
        <f>DB!N12*$X23</f>
        <v>3.2177322849790704</v>
      </c>
      <c r="AG23" s="401">
        <f>DB!O12*$X23</f>
        <v>0.17190624536189555</v>
      </c>
      <c r="AH23" s="401">
        <f>DB!P12*$X23</f>
        <v>0.42609240303375823</v>
      </c>
      <c r="AI23" s="401">
        <f>DB!Q12*$X23</f>
        <v>0.17043696121350327</v>
      </c>
      <c r="AJ23" s="401">
        <f>DB!R12*$X23</f>
        <v>0.29385682967845389</v>
      </c>
      <c r="AK23" s="402">
        <f>DB!S12*1000*$X23</f>
        <v>6.1709934232475323</v>
      </c>
      <c r="AL23" s="401">
        <f>DB!T12*$X23</f>
        <v>1.4105127824565789</v>
      </c>
      <c r="AM23" s="400">
        <f>DB!U12*1000*$X23</f>
        <v>52.894229342121712</v>
      </c>
      <c r="AN23" s="400">
        <f>DB!V12*1000*$X23</f>
        <v>2.0569978077491777</v>
      </c>
      <c r="AO23" s="400">
        <f>DB!W12*1000*$X23</f>
        <v>77.872059864790288</v>
      </c>
      <c r="AP23" s="401">
        <f>DB!X12*1000*$X23</f>
        <v>121.95058431655839</v>
      </c>
      <c r="AQ23" s="400">
        <f>DB!Y12*1000*$X23</f>
        <v>57.302081787298519</v>
      </c>
      <c r="AR23" s="400">
        <f>DB!Z12*1000*$X23</f>
        <v>426.09240303375822</v>
      </c>
      <c r="AS23" s="400">
        <f>DB!AA12*1000*$X23</f>
        <v>470.17092748552631</v>
      </c>
      <c r="AT23" s="400">
        <f>DB!AB12*1000*$X23</f>
        <v>8.2279912309967109</v>
      </c>
      <c r="AU23" s="400">
        <f>DB!AC12*1000*$X23</f>
        <v>12.341986846495065</v>
      </c>
      <c r="AV23" s="400">
        <f>DB!AD12*1000*$X23</f>
        <v>5304.1157756960938</v>
      </c>
      <c r="AW23" s="401">
        <f>DB!AE12*1000*$X23</f>
        <v>94.034185497105256</v>
      </c>
      <c r="AX23" s="401">
        <f>DB!AF12*$X23</f>
        <v>0.88157048903536173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1</v>
      </c>
      <c r="M24" s="227">
        <f>DB!AN13</f>
        <v>6</v>
      </c>
      <c r="N24" s="227">
        <f>DB!AO13</f>
        <v>4</v>
      </c>
      <c r="O24" s="227">
        <f>DB!AP13</f>
        <v>5</v>
      </c>
      <c r="P24" s="227">
        <f>DB!AQ13</f>
        <v>1</v>
      </c>
      <c r="Q24" s="227">
        <f>DB!AR13</f>
        <v>0</v>
      </c>
      <c r="R24" s="227">
        <f t="shared" si="0"/>
        <v>17</v>
      </c>
      <c r="S24" s="227">
        <f>DB!AS13</f>
        <v>0</v>
      </c>
      <c r="T24" s="228">
        <f>DB!C13</f>
        <v>17</v>
      </c>
      <c r="U24" s="336">
        <f>DB!E13</f>
        <v>2151</v>
      </c>
      <c r="V24" s="353">
        <f>DB!F13*1000</f>
        <v>17.125340142857102</v>
      </c>
      <c r="W24" s="204">
        <f t="shared" si="1"/>
        <v>126.52941176470588</v>
      </c>
      <c r="X24" s="408">
        <v>1.0808703585943764</v>
      </c>
      <c r="Y24" s="411">
        <f t="shared" si="2"/>
        <v>18.510272541260626</v>
      </c>
      <c r="Z24" s="399">
        <f>DB!H13*$X24</f>
        <v>1.2710387144999025</v>
      </c>
      <c r="AA24" s="408">
        <f>DB!I13*$X24</f>
        <v>0.8989822364205603</v>
      </c>
      <c r="AB24" s="408">
        <f>DB!J13*$X24</f>
        <v>1.0106608807528326</v>
      </c>
      <c r="AC24" s="408">
        <f>DB!K13*$X24</f>
        <v>1.1766363245394746</v>
      </c>
      <c r="AD24" s="409">
        <f>DB!L13*$X24</f>
        <v>1876.4048377801337</v>
      </c>
      <c r="AE24" s="410">
        <f>DB!M13*$X24</f>
        <v>15.122892666209982</v>
      </c>
      <c r="AF24" s="410">
        <f>DB!N13*$X24</f>
        <v>2.0916607971624588</v>
      </c>
      <c r="AG24" s="410">
        <f>DB!O13*$X24</f>
        <v>0.18325169815848094</v>
      </c>
      <c r="AH24" s="410">
        <f>DB!P13*$X24</f>
        <v>0.49977735861403827</v>
      </c>
      <c r="AI24" s="410">
        <f>DB!Q13*$X24</f>
        <v>0.20361299795386784</v>
      </c>
      <c r="AJ24" s="410">
        <f>DB!R13*$X24</f>
        <v>0.35169517828395302</v>
      </c>
      <c r="AK24" s="408">
        <f>DB!S13*1000*$X24</f>
        <v>5.3679790369655924</v>
      </c>
      <c r="AL24" s="410">
        <f>DB!T13*$X24</f>
        <v>0.99955471722807654</v>
      </c>
      <c r="AM24" s="411">
        <f>DB!U13*1000*$X24</f>
        <v>3.702054508252135</v>
      </c>
      <c r="AN24" s="411">
        <f>DB!V13*1000*$X24</f>
        <v>1.8510272541260622</v>
      </c>
      <c r="AO24" s="411">
        <f>DB!W13*1000*$X24</f>
        <v>222.12327049512834</v>
      </c>
      <c r="AP24" s="410">
        <f>DB!X13*1000*$X24</f>
        <v>2.5914381557764936</v>
      </c>
      <c r="AQ24" s="411">
        <f>DB!Y13*1000*$X24</f>
        <v>9.2551362706303308</v>
      </c>
      <c r="AR24" s="411">
        <f>DB!Z13*1000*$X24</f>
        <v>907.00335452177274</v>
      </c>
      <c r="AS24" s="411">
        <f>DB!AA13*1000*$X24</f>
        <v>0</v>
      </c>
      <c r="AT24" s="411">
        <f>DB!AB13*1000*$X24</f>
        <v>10.365752623105974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10.847019709178767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3</v>
      </c>
      <c r="I25" s="230">
        <f t="shared" si="3"/>
        <v>22</v>
      </c>
      <c r="J25" s="230">
        <f t="shared" si="3"/>
        <v>6</v>
      </c>
      <c r="K25" s="230">
        <f t="shared" si="3"/>
        <v>30</v>
      </c>
      <c r="L25" s="230">
        <f t="shared" si="3"/>
        <v>63</v>
      </c>
      <c r="M25" s="230">
        <f t="shared" si="3"/>
        <v>261</v>
      </c>
      <c r="N25" s="230">
        <f t="shared" si="3"/>
        <v>595</v>
      </c>
      <c r="O25" s="230">
        <f t="shared" si="3"/>
        <v>1105</v>
      </c>
      <c r="P25" s="230">
        <f t="shared" si="3"/>
        <v>1157</v>
      </c>
      <c r="Q25" s="230">
        <f t="shared" si="3"/>
        <v>97</v>
      </c>
      <c r="R25" s="230">
        <f t="shared" si="3"/>
        <v>3339</v>
      </c>
      <c r="S25" s="230">
        <f t="shared" si="3"/>
        <v>3</v>
      </c>
      <c r="T25" s="231">
        <f>SUM(T13:T24)</f>
        <v>3342</v>
      </c>
      <c r="U25" s="337">
        <f>SUM(U13:U24)</f>
        <v>90655.960000000196</v>
      </c>
      <c r="V25" s="354">
        <f>SUM(V13:V24)</f>
        <v>381.69457359810423</v>
      </c>
      <c r="W25" s="232"/>
      <c r="X25" s="396"/>
      <c r="Y25" s="445">
        <f>SUM(Y13:Y24)</f>
        <v>412.56235063851045</v>
      </c>
      <c r="Z25" s="447">
        <f t="shared" ref="Z25:AX25" si="4">SUM(Z13:Z24)</f>
        <v>17.228249018280245</v>
      </c>
      <c r="AA25" s="448">
        <f t="shared" si="4"/>
        <v>12.450862247719163</v>
      </c>
      <c r="AB25" s="448">
        <f t="shared" si="4"/>
        <v>13.757683941586704</v>
      </c>
      <c r="AC25" s="448">
        <f t="shared" si="4"/>
        <v>15.977242469456366</v>
      </c>
      <c r="AD25" s="444">
        <f>SUM(AD13:AD24)</f>
        <v>42090.107989378434</v>
      </c>
      <c r="AE25" s="449">
        <f t="shared" si="4"/>
        <v>230.84450704724125</v>
      </c>
      <c r="AF25" s="449">
        <f t="shared" si="4"/>
        <v>39.446473611239583</v>
      </c>
      <c r="AG25" s="449">
        <f t="shared" si="4"/>
        <v>2.6960514341071402</v>
      </c>
      <c r="AH25" s="449">
        <f t="shared" si="4"/>
        <v>9.4674847966378959</v>
      </c>
      <c r="AI25" s="449">
        <f t="shared" si="4"/>
        <v>4.5657395556420211</v>
      </c>
      <c r="AJ25" s="449">
        <f t="shared" si="4"/>
        <v>5.2160425396755814</v>
      </c>
      <c r="AK25" s="448">
        <f>SUM(AK13:AK24)</f>
        <v>33.972062135141961</v>
      </c>
      <c r="AL25" s="449">
        <f t="shared" si="4"/>
        <v>10.40574888497507</v>
      </c>
      <c r="AM25" s="445">
        <f>SUM(AM13:AM24)</f>
        <v>3143.2761119411748</v>
      </c>
      <c r="AN25" s="445">
        <f>SUM(AN13:AN24)</f>
        <v>377.33155135687463</v>
      </c>
      <c r="AO25" s="445">
        <f t="shared" ref="AO25" si="5">SUM(AO13:AO24)</f>
        <v>688.14220195045618</v>
      </c>
      <c r="AP25" s="449">
        <f>SUM(AP13:AP24)</f>
        <v>247.94385226093024</v>
      </c>
      <c r="AQ25" s="445">
        <f t="shared" ref="AQ25" si="6">SUM(AQ13:AQ24)</f>
        <v>1233.4417640875831</v>
      </c>
      <c r="AR25" s="445">
        <f>SUM(AR13:AR24)</f>
        <v>2774.5596525848741</v>
      </c>
      <c r="AS25" s="445">
        <f>SUM(AS13:AS24)</f>
        <v>8281.843265677624</v>
      </c>
      <c r="AT25" s="445">
        <f t="shared" si="4"/>
        <v>231.03491635756581</v>
      </c>
      <c r="AU25" s="445">
        <f t="shared" si="4"/>
        <v>315.82937613715814</v>
      </c>
      <c r="AV25" s="445">
        <f>SUM(AV13:AV24)</f>
        <v>12867.500309270254</v>
      </c>
      <c r="AW25" s="449">
        <f>SUM(AW13:AW24)</f>
        <v>162.31884808750448</v>
      </c>
      <c r="AX25" s="449">
        <f t="shared" si="4"/>
        <v>228.02438861722692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64</v>
      </c>
      <c r="I27" s="224">
        <f>DB!AJ14</f>
        <v>40</v>
      </c>
      <c r="J27" s="224">
        <f>DB!AK14</f>
        <v>91</v>
      </c>
      <c r="K27" s="224">
        <f>DB!AL14</f>
        <v>203</v>
      </c>
      <c r="L27" s="224">
        <f>DB!AM14</f>
        <v>88</v>
      </c>
      <c r="M27" s="224">
        <f>DB!AN14</f>
        <v>113</v>
      </c>
      <c r="N27" s="224">
        <f>DB!AO14</f>
        <v>184</v>
      </c>
      <c r="O27" s="224">
        <f>DB!AP14</f>
        <v>518</v>
      </c>
      <c r="P27" s="224">
        <f>DB!AQ14</f>
        <v>567</v>
      </c>
      <c r="Q27" s="224">
        <f>DB!AR14</f>
        <v>81</v>
      </c>
      <c r="R27" s="224">
        <f>SUM(H27:Q27)</f>
        <v>1949</v>
      </c>
      <c r="S27" s="224">
        <f>DB!AS14</f>
        <v>0</v>
      </c>
      <c r="T27" s="225">
        <f>DB!C14</f>
        <v>1949</v>
      </c>
      <c r="U27" s="335">
        <f>DB!E14</f>
        <v>12602.93</v>
      </c>
      <c r="V27" s="352">
        <f>DB!F14*1000</f>
        <v>32.429299345777999</v>
      </c>
      <c r="W27" s="177">
        <f>IF(T27=0,0,U27/T27)</f>
        <v>6.4663571062083118</v>
      </c>
      <c r="X27" s="402">
        <v>1.0808703585943764</v>
      </c>
      <c r="Y27" s="400">
        <f t="shared" ref="Y27:Y35" si="7">V27*X27</f>
        <v>35.051868412835439</v>
      </c>
      <c r="Z27" s="398">
        <f>DB!H14*$X27</f>
        <v>2.8625692537148257</v>
      </c>
      <c r="AA27" s="402">
        <f>DB!I14*$X27</f>
        <v>2.6316942804356716</v>
      </c>
      <c r="AB27" s="402">
        <f>DB!J14*$X27</f>
        <v>2.7471317670752597</v>
      </c>
      <c r="AC27" s="402">
        <f>DB!K14*$X27</f>
        <v>2.8307888930205891</v>
      </c>
      <c r="AD27" s="407">
        <f>DB!L14*$X27</f>
        <v>3579.0761798977801</v>
      </c>
      <c r="AE27" s="401">
        <f>DB!M14*$X27</f>
        <v>100.66896608166208</v>
      </c>
      <c r="AF27" s="401">
        <f>DB!N14*$X27</f>
        <v>1.8577490258802851</v>
      </c>
      <c r="AG27" s="401">
        <f>DB!O14*$X27</f>
        <v>0.15422822101647574</v>
      </c>
      <c r="AH27" s="401">
        <f>DB!P14*$X27</f>
        <v>13.845488023070098</v>
      </c>
      <c r="AI27" s="401">
        <f>DB!Q14*$X27</f>
        <v>7.9217222613005749</v>
      </c>
      <c r="AJ27" s="401">
        <f>DB!R14*$X27</f>
        <v>9.5691600767040601</v>
      </c>
      <c r="AK27" s="402">
        <f>DB!S14*1000*$X27</f>
        <v>5.2577802619253386</v>
      </c>
      <c r="AL27" s="401">
        <f>DB!T14*$X27</f>
        <v>34.701349728706965</v>
      </c>
      <c r="AM27" s="400">
        <f>DB!U14*1000*$X27</f>
        <v>35.051868412835439</v>
      </c>
      <c r="AN27" s="400">
        <f>DB!V14*1000*$X27</f>
        <v>94.640044714655374</v>
      </c>
      <c r="AO27" s="400">
        <f>DB!W14*1000*$X27</f>
        <v>12.618672628620455</v>
      </c>
      <c r="AP27" s="401">
        <f>DB!X14*1000*$X27</f>
        <v>1.1567116576235652</v>
      </c>
      <c r="AQ27" s="400">
        <f>DB!Y14*1000*$X27</f>
        <v>66.59854998438604</v>
      </c>
      <c r="AR27" s="400">
        <f>DB!Z14*1000*$X27</f>
        <v>841.24484190806243</v>
      </c>
      <c r="AS27" s="400">
        <f>DB!AA14*1000*$X27</f>
        <v>136.70228681005801</v>
      </c>
      <c r="AT27" s="400">
        <f>DB!AB14*1000*$X27</f>
        <v>19.629046311187871</v>
      </c>
      <c r="AU27" s="400">
        <f>DB!AC14*1000*$X27</f>
        <v>63.093363143103154</v>
      </c>
      <c r="AV27" s="400">
        <f>DB!AD14*1000*$X27</f>
        <v>701.03736825671319</v>
      </c>
      <c r="AW27" s="401">
        <f>DB!AE14*1000*$X27</f>
        <v>6.3093363143102277</v>
      </c>
      <c r="AX27" s="401">
        <f>DB!AF14*$X27</f>
        <v>2.6639419993754743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249</v>
      </c>
      <c r="I28" s="224">
        <f>DB!AJ15</f>
        <v>254</v>
      </c>
      <c r="J28" s="224">
        <f>DB!AK15</f>
        <v>404</v>
      </c>
      <c r="K28" s="224">
        <f>DB!AL15</f>
        <v>342</v>
      </c>
      <c r="L28" s="224">
        <f>DB!AM15</f>
        <v>215</v>
      </c>
      <c r="M28" s="224">
        <f>DB!AN15</f>
        <v>1203</v>
      </c>
      <c r="N28" s="224">
        <f>DB!AO15</f>
        <v>1599</v>
      </c>
      <c r="O28" s="224">
        <f>DB!AP15</f>
        <v>1826</v>
      </c>
      <c r="P28" s="224">
        <f>DB!AQ15</f>
        <v>1117</v>
      </c>
      <c r="Q28" s="224">
        <f>DB!AR15</f>
        <v>113</v>
      </c>
      <c r="R28" s="224">
        <f t="shared" ref="R28:R35" si="8">SUM(H28:Q28)</f>
        <v>7322</v>
      </c>
      <c r="S28" s="224">
        <f>DB!AS15</f>
        <v>2</v>
      </c>
      <c r="T28" s="225">
        <f>DB!C15</f>
        <v>7324</v>
      </c>
      <c r="U28" s="335">
        <f>DB!E15</f>
        <v>57431.120000000097</v>
      </c>
      <c r="V28" s="352">
        <f>DB!F15*1000</f>
        <v>165.93730131927302</v>
      </c>
      <c r="W28" s="177">
        <f t="shared" ref="W28:W35" si="9">IF(T28=0,0,U28/T28)</f>
        <v>7.8414964500273205</v>
      </c>
      <c r="X28" s="402">
        <v>1.0808703585943764</v>
      </c>
      <c r="Y28" s="400">
        <f t="shared" si="7"/>
        <v>179.35671038114572</v>
      </c>
      <c r="Z28" s="398">
        <f>DB!H15*$X28</f>
        <v>21.642376385990563</v>
      </c>
      <c r="AA28" s="402">
        <f>DB!I15*$X28</f>
        <v>19.925334811942566</v>
      </c>
      <c r="AB28" s="402">
        <f>DB!J15*$X28</f>
        <v>20.783855598967644</v>
      </c>
      <c r="AC28" s="402">
        <f>DB!K15*$X28</f>
        <v>21.442692581767222</v>
      </c>
      <c r="AD28" s="407">
        <f>DB!L15*$X28</f>
        <v>18313.754983597344</v>
      </c>
      <c r="AE28" s="401">
        <f>DB!M15*$X28</f>
        <v>390.99762863089745</v>
      </c>
      <c r="AF28" s="401">
        <f>DB!N15*$X28</f>
        <v>10.940759333249938</v>
      </c>
      <c r="AG28" s="401">
        <f>DB!O15*$X28</f>
        <v>1.793567103811349</v>
      </c>
      <c r="AH28" s="401">
        <f>DB!P15*$X28</f>
        <v>60.443211398446429</v>
      </c>
      <c r="AI28" s="401">
        <f>DB!Q15*$X28</f>
        <v>22.419588797642106</v>
      </c>
      <c r="AJ28" s="401">
        <f>DB!R15*$X28</f>
        <v>48.426311802906731</v>
      </c>
      <c r="AK28" s="402">
        <f>DB!S15*1000*$X28</f>
        <v>1.3810466699348303</v>
      </c>
      <c r="AL28" s="401">
        <f>DB!T15*$X28</f>
        <v>161.06232592226758</v>
      </c>
      <c r="AM28" s="400">
        <f>DB!U15*1000*$X28</f>
        <v>968.52623605824488</v>
      </c>
      <c r="AN28" s="400">
        <f>DB!V15*1000*$X28</f>
        <v>322.8420786860554</v>
      </c>
      <c r="AO28" s="400">
        <f>DB!W15*1000*$X28</f>
        <v>62.774848633400723</v>
      </c>
      <c r="AP28" s="401">
        <f>DB!X15*1000*$X28</f>
        <v>34.077774972417608</v>
      </c>
      <c r="AQ28" s="400">
        <f>DB!Y15*1000*$X28</f>
        <v>157.83390513540687</v>
      </c>
      <c r="AR28" s="400">
        <f>DB!Z15*1000*$X28</f>
        <v>41.25204338765996</v>
      </c>
      <c r="AS28" s="400">
        <f>DB!AA15*1000*$X28</f>
        <v>538.07013114342635</v>
      </c>
      <c r="AT28" s="400">
        <f>DB!AB15*1000*$X28</f>
        <v>100.43975781344822</v>
      </c>
      <c r="AU28" s="400">
        <f>DB!AC15*1000*$X28</f>
        <v>197.29238141925345</v>
      </c>
      <c r="AV28" s="400">
        <f>DB!AD15*1000*$X28</f>
        <v>394.58476283850587</v>
      </c>
      <c r="AW28" s="401">
        <f>DB!AE15*1000*$X28</f>
        <v>5.5600580218153945</v>
      </c>
      <c r="AX28" s="401">
        <f>DB!AF15*$X28</f>
        <v>7.3536251256271212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76</v>
      </c>
      <c r="I29" s="224">
        <f>DB!AJ16</f>
        <v>196</v>
      </c>
      <c r="J29" s="224">
        <f>DB!AK16</f>
        <v>17</v>
      </c>
      <c r="K29" s="224">
        <f>DB!AL16</f>
        <v>73</v>
      </c>
      <c r="L29" s="224">
        <f>DB!AM16</f>
        <v>137</v>
      </c>
      <c r="M29" s="224">
        <f>DB!AN16</f>
        <v>603</v>
      </c>
      <c r="N29" s="224">
        <f>DB!AO16</f>
        <v>1366</v>
      </c>
      <c r="O29" s="224">
        <f>DB!AP16</f>
        <v>3671</v>
      </c>
      <c r="P29" s="224">
        <f>DB!AQ16</f>
        <v>3365</v>
      </c>
      <c r="Q29" s="224">
        <f>DB!AR16</f>
        <v>397</v>
      </c>
      <c r="R29" s="224">
        <f t="shared" si="8"/>
        <v>9901</v>
      </c>
      <c r="S29" s="224">
        <f>DB!AS16</f>
        <v>4</v>
      </c>
      <c r="T29" s="225">
        <f>DB!C16</f>
        <v>9905</v>
      </c>
      <c r="U29" s="335">
        <f>DB!E16</f>
        <v>67577.659999999902</v>
      </c>
      <c r="V29" s="352">
        <f>DB!F16*1000</f>
        <v>157.232071710518</v>
      </c>
      <c r="W29" s="177">
        <f t="shared" si="9"/>
        <v>6.8225805148914587</v>
      </c>
      <c r="X29" s="402">
        <v>1.0808703585943764</v>
      </c>
      <c r="Y29" s="400">
        <f t="shared" si="7"/>
        <v>169.94748573228429</v>
      </c>
      <c r="Z29" s="398">
        <f>DB!H16*$X29</f>
        <v>12.68941226801199</v>
      </c>
      <c r="AA29" s="402">
        <f>DB!I16*$X29</f>
        <v>11.647067688853847</v>
      </c>
      <c r="AB29" s="402">
        <f>DB!J16*$X29</f>
        <v>12.168239978432974</v>
      </c>
      <c r="AC29" s="402">
        <f>DB!K16*$X29</f>
        <v>12.559119195616804</v>
      </c>
      <c r="AD29" s="407">
        <f>DB!L16*$X29</f>
        <v>17352.997873153414</v>
      </c>
      <c r="AE29" s="401">
        <f>DB!M16*$X29</f>
        <v>534.82473759950608</v>
      </c>
      <c r="AF29" s="401">
        <f>DB!N16*$X29</f>
        <v>8.5823480294815155</v>
      </c>
      <c r="AG29" s="401">
        <f>DB!O16*$X29</f>
        <v>1.5295273715906215</v>
      </c>
      <c r="AH29" s="401">
        <f>DB!P16*$X29</f>
        <v>48.774928405170712</v>
      </c>
      <c r="AI29" s="401">
        <f>DB!Q16*$X29</f>
        <v>23.112858059596775</v>
      </c>
      <c r="AJ29" s="401">
        <f>DB!R16*$X29</f>
        <v>8.6673217723482754</v>
      </c>
      <c r="AK29" s="402">
        <f>DB!S16*1000*$X29</f>
        <v>18.694223430552697</v>
      </c>
      <c r="AL29" s="401">
        <f>DB!T16*$X29</f>
        <v>93.64106463850085</v>
      </c>
      <c r="AM29" s="400">
        <f>DB!U16*1000*$X29</f>
        <v>169.94748573228429</v>
      </c>
      <c r="AN29" s="400">
        <f>DB!V16*1000*$X29</f>
        <v>322.90022289138</v>
      </c>
      <c r="AO29" s="400">
        <f>DB!W16*1000*$X29</f>
        <v>10.196849143938667</v>
      </c>
      <c r="AP29" s="401">
        <f>DB!X16*1000*$X29</f>
        <v>5.6082670291662104</v>
      </c>
      <c r="AQ29" s="400">
        <f>DB!Y16*1000*$X29</f>
        <v>322.90022289138</v>
      </c>
      <c r="AR29" s="400">
        <f>DB!Z16*1000*$X29</f>
        <v>4078.7396575752423</v>
      </c>
      <c r="AS29" s="400">
        <f>DB!AA16*1000*$X29</f>
        <v>662.7951943559799</v>
      </c>
      <c r="AT29" s="400">
        <f>DB!AB16*1000*$X29</f>
        <v>95.170592010094026</v>
      </c>
      <c r="AU29" s="400">
        <f>DB!AC16*1000*$X29</f>
        <v>305.90547431815776</v>
      </c>
      <c r="AV29" s="400">
        <f>DB!AD16*1000*$X29</f>
        <v>3398.9497146462049</v>
      </c>
      <c r="AW29" s="401">
        <f>DB!AE16*1000*$X29</f>
        <v>30.590547431815668</v>
      </c>
      <c r="AX29" s="401">
        <f>DB!AF16*$X29</f>
        <v>12.916008915655262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0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5</v>
      </c>
      <c r="O30" s="224">
        <f>DB!AP17</f>
        <v>4</v>
      </c>
      <c r="P30" s="224">
        <f>DB!AQ17</f>
        <v>12</v>
      </c>
      <c r="Q30" s="224">
        <f>DB!AR17</f>
        <v>1</v>
      </c>
      <c r="R30" s="224">
        <f t="shared" si="8"/>
        <v>22</v>
      </c>
      <c r="S30" s="224">
        <f>DB!AS17</f>
        <v>0</v>
      </c>
      <c r="T30" s="225">
        <f>DB!C17</f>
        <v>22</v>
      </c>
      <c r="U30" s="335">
        <f>DB!E17</f>
        <v>164.8</v>
      </c>
      <c r="V30" s="352">
        <f>DB!F17*1000</f>
        <v>0.46485535810650896</v>
      </c>
      <c r="W30" s="177">
        <f t="shared" si="9"/>
        <v>7.4909090909090912</v>
      </c>
      <c r="X30" s="402">
        <v>1.0808703585943764</v>
      </c>
      <c r="Y30" s="400">
        <f t="shared" si="7"/>
        <v>0.50244837761109962</v>
      </c>
      <c r="Z30" s="398">
        <f>DB!H17*$X30</f>
        <v>1.5240934120870051E-2</v>
      </c>
      <c r="AA30" s="402">
        <f>DB!I17*$X30</f>
        <v>1.4128848378424087E-2</v>
      </c>
      <c r="AB30" s="402">
        <f>DB!J17*$X30</f>
        <v>1.4684891249647069E-2</v>
      </c>
      <c r="AC30" s="402">
        <f>DB!K17*$X30</f>
        <v>1.5143794101198564E-2</v>
      </c>
      <c r="AD30" s="407">
        <f>DB!L17*$X30</f>
        <v>51.303998941114138</v>
      </c>
      <c r="AE30" s="401">
        <f>DB!M17*$X30</f>
        <v>0.12460719764755246</v>
      </c>
      <c r="AF30" s="401">
        <f>DB!N17*$X30</f>
        <v>6.1549926257359652E-2</v>
      </c>
      <c r="AG30" s="401">
        <f>DB!O17*$X30</f>
        <v>3.5171386432776941E-3</v>
      </c>
      <c r="AH30" s="401">
        <f>DB!P17*$X30</f>
        <v>5.0244837761109964E-3</v>
      </c>
      <c r="AI30" s="401">
        <f>DB!Q17*$X30</f>
        <v>7.5367256641664898E-4</v>
      </c>
      <c r="AJ30" s="401">
        <f>DB!R17*$X30</f>
        <v>1.2561209440277465E-3</v>
      </c>
      <c r="AK30" s="402">
        <f>DB!S17*1000*$X30</f>
        <v>5.0244837761109964E-3</v>
      </c>
      <c r="AL30" s="401">
        <f>DB!T17*$X30</f>
        <v>5.0244837761109964E-5</v>
      </c>
      <c r="AM30" s="400">
        <f>DB!U17*1000*$X30</f>
        <v>0.55269321537220972</v>
      </c>
      <c r="AN30" s="400">
        <f>DB!V17*1000*$X30</f>
        <v>7.0342772865554001E-2</v>
      </c>
      <c r="AO30" s="400">
        <f>DB!W17*1000*$X30</f>
        <v>1.0551415929833094E-2</v>
      </c>
      <c r="AP30" s="401">
        <f>DB!X17*1000*$X30</f>
        <v>1.5073451328333022E-2</v>
      </c>
      <c r="AQ30" s="400">
        <f>DB!Y17*1000*$X30</f>
        <v>0.25122418880554931</v>
      </c>
      <c r="AR30" s="400">
        <f>DB!Z17*1000*$X30</f>
        <v>1.5073451328333023</v>
      </c>
      <c r="AS30" s="400">
        <f>DB!AA17*1000*$X30</f>
        <v>1.5073451328333023</v>
      </c>
      <c r="AT30" s="400">
        <f>DB!AB17*1000*$X30</f>
        <v>0.28137109146221578</v>
      </c>
      <c r="AU30" s="400">
        <f>DB!AC17*1000*$X30</f>
        <v>0.40195870208887952</v>
      </c>
      <c r="AV30" s="400">
        <f>DB!AD17*1000*$X30</f>
        <v>4.0195870208887952</v>
      </c>
      <c r="AW30" s="401">
        <f>DB!AE17*1000*$X30</f>
        <v>9.0440707969997911E-2</v>
      </c>
      <c r="AX30" s="401">
        <f>DB!AF17*$X30</f>
        <v>3.0146902656665937E-2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41</v>
      </c>
      <c r="I31" s="224">
        <f>DB!AJ18</f>
        <v>85</v>
      </c>
      <c r="J31" s="224">
        <f>DB!AK18</f>
        <v>126</v>
      </c>
      <c r="K31" s="224">
        <f>DB!AL18</f>
        <v>163</v>
      </c>
      <c r="L31" s="224">
        <f>DB!AM18</f>
        <v>52</v>
      </c>
      <c r="M31" s="224">
        <f>DB!AN18</f>
        <v>82</v>
      </c>
      <c r="N31" s="224">
        <f>DB!AO18</f>
        <v>61</v>
      </c>
      <c r="O31" s="224">
        <f>DB!AP18</f>
        <v>26</v>
      </c>
      <c r="P31" s="224">
        <f>DB!AQ18</f>
        <v>23</v>
      </c>
      <c r="Q31" s="224">
        <f>DB!AR18</f>
        <v>2</v>
      </c>
      <c r="R31" s="224">
        <f t="shared" si="8"/>
        <v>661</v>
      </c>
      <c r="S31" s="224">
        <f>DB!AS18</f>
        <v>10</v>
      </c>
      <c r="T31" s="225">
        <f>DB!C18</f>
        <v>671</v>
      </c>
      <c r="U31" s="335">
        <f>DB!E18</f>
        <v>9354.7999999999993</v>
      </c>
      <c r="V31" s="352">
        <f>DB!F18*1000</f>
        <v>12.953202260869499</v>
      </c>
      <c r="W31" s="177">
        <f t="shared" si="9"/>
        <v>13.941579731743666</v>
      </c>
      <c r="X31" s="402">
        <v>1.0808703585943764</v>
      </c>
      <c r="Y31" s="400">
        <f t="shared" si="7"/>
        <v>14.000732372651504</v>
      </c>
      <c r="Z31" s="398">
        <f>DB!H18*$X31</f>
        <v>2.1794473393427558</v>
      </c>
      <c r="AA31" s="402">
        <f>DB!I18*$X31</f>
        <v>2.0022914057208148</v>
      </c>
      <c r="AB31" s="402">
        <f>DB!J18*$X31</f>
        <v>2.0885359171363413</v>
      </c>
      <c r="AC31" s="402">
        <f>DB!K18*$X31</f>
        <v>2.1555527560934276</v>
      </c>
      <c r="AD31" s="407">
        <f>DB!L18*$X31</f>
        <v>1429.5867811067076</v>
      </c>
      <c r="AE31" s="401">
        <f>DB!M18*$X31</f>
        <v>27.343430323788457</v>
      </c>
      <c r="AF31" s="401">
        <f>DB!N18*$X31</f>
        <v>0.93804906896764695</v>
      </c>
      <c r="AG31" s="401">
        <f>DB!O18*$X31</f>
        <v>9.8005126608561172E-2</v>
      </c>
      <c r="AH31" s="401">
        <f>DB!P18*$X31</f>
        <v>2.8421486716482787</v>
      </c>
      <c r="AI31" s="401">
        <f>DB!Q18*$X31</f>
        <v>1.9040996026806132</v>
      </c>
      <c r="AJ31" s="401">
        <f>DB!R18*$X31</f>
        <v>2.5061310947046294</v>
      </c>
      <c r="AK31" s="402">
        <f>DB!S18*1000*$X31</f>
        <v>0.51802709778810829</v>
      </c>
      <c r="AL31" s="401">
        <f>DB!T18*$X31</f>
        <v>0.61603222439666727</v>
      </c>
      <c r="AM31" s="400">
        <f>DB!U18*1000*$X31</f>
        <v>14.000732372651504</v>
      </c>
      <c r="AN31" s="400">
        <f>DB!V18*1000*$X31</f>
        <v>26.601391508037807</v>
      </c>
      <c r="AO31" s="400">
        <f>DB!W18*1000*$X31</f>
        <v>8.4004394235909672</v>
      </c>
      <c r="AP31" s="401">
        <f>DB!X18*1000*$X31</f>
        <v>0.46202416829750126</v>
      </c>
      <c r="AQ31" s="400">
        <f>DB!Y18*1000*$X31</f>
        <v>26.601391508037807</v>
      </c>
      <c r="AR31" s="400">
        <f>DB!Z18*1000*$X31</f>
        <v>336.01757694363715</v>
      </c>
      <c r="AS31" s="400">
        <f>DB!AA18*1000*$X31</f>
        <v>54.602856253341137</v>
      </c>
      <c r="AT31" s="400">
        <f>DB!AB18*1000*$X31</f>
        <v>7.8404101286848746</v>
      </c>
      <c r="AU31" s="400">
        <f>DB!AC18*1000*$X31</f>
        <v>25.201318270772706</v>
      </c>
      <c r="AV31" s="400">
        <f>DB!AD18*1000*$X31</f>
        <v>280.01464745303332</v>
      </c>
      <c r="AW31" s="401">
        <f>DB!AE18*1000*$X31</f>
        <v>2.5201318270772597</v>
      </c>
      <c r="AX31" s="401">
        <f>DB!AF18*$X31</f>
        <v>1.0640556603215121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15</v>
      </c>
      <c r="I32" s="224">
        <f>DB!AJ19</f>
        <v>10</v>
      </c>
      <c r="J32" s="224">
        <f>DB!AK19</f>
        <v>70</v>
      </c>
      <c r="K32" s="224">
        <f>DB!AL19</f>
        <v>76</v>
      </c>
      <c r="L32" s="224">
        <f>DB!AM19</f>
        <v>46</v>
      </c>
      <c r="M32" s="224">
        <f>DB!AN19</f>
        <v>8</v>
      </c>
      <c r="N32" s="224">
        <f>DB!AO19</f>
        <v>8</v>
      </c>
      <c r="O32" s="224">
        <f>DB!AP19</f>
        <v>8</v>
      </c>
      <c r="P32" s="224">
        <f>DB!AQ19</f>
        <v>18</v>
      </c>
      <c r="Q32" s="224">
        <f>DB!AR19</f>
        <v>1</v>
      </c>
      <c r="R32" s="224">
        <f t="shared" si="8"/>
        <v>260</v>
      </c>
      <c r="S32" s="224">
        <f>DB!AS19</f>
        <v>1</v>
      </c>
      <c r="T32" s="225">
        <f>DB!C19</f>
        <v>261</v>
      </c>
      <c r="U32" s="335">
        <f>DB!E19</f>
        <v>1761.9</v>
      </c>
      <c r="V32" s="352">
        <f>DB!F19*1000</f>
        <v>0.73894085999999792</v>
      </c>
      <c r="W32" s="177">
        <f t="shared" si="9"/>
        <v>6.7505747126436786</v>
      </c>
      <c r="X32" s="402">
        <v>1.0808703585943764</v>
      </c>
      <c r="Y32" s="400">
        <f t="shared" si="7"/>
        <v>0.79869927232823468</v>
      </c>
      <c r="Z32" s="398">
        <f>DB!H19*$X32</f>
        <v>4.8720655612022559E-2</v>
      </c>
      <c r="AA32" s="402">
        <f>DB!I19*$X32</f>
        <v>4.4950795046632956E-2</v>
      </c>
      <c r="AB32" s="402">
        <f>DB!J19*$X32</f>
        <v>4.683572532932781E-2</v>
      </c>
      <c r="AC32" s="402">
        <f>DB!K19*$X32</f>
        <v>4.8182864768654875E-2</v>
      </c>
      <c r="AD32" s="407">
        <f>DB!L19*$X32</f>
        <v>81.553585298891605</v>
      </c>
      <c r="AE32" s="401">
        <f>DB!M19*$X32</f>
        <v>3.9535613980247835</v>
      </c>
      <c r="AF32" s="401">
        <f>DB!N19*$X32</f>
        <v>6.9886186328720845E-2</v>
      </c>
      <c r="AG32" s="401">
        <f>DB!O19*$X32</f>
        <v>1.0383090540267124E-3</v>
      </c>
      <c r="AH32" s="401">
        <f>DB!P19*$X32</f>
        <v>8.3064724322136643E-2</v>
      </c>
      <c r="AI32" s="401">
        <f>DB!Q19*$X32</f>
        <v>3.5941467254770661E-2</v>
      </c>
      <c r="AJ32" s="401">
        <f>DB!R19*$X32</f>
        <v>5.6707648335304929E-2</v>
      </c>
      <c r="AK32" s="402">
        <f>DB!S19*1000*$X32</f>
        <v>3.3545369437785945E-2</v>
      </c>
      <c r="AL32" s="401">
        <f>DB!T19*$X32</f>
        <v>4.5525858522709503E-2</v>
      </c>
      <c r="AM32" s="400">
        <f>DB!U19*1000*$X32</f>
        <v>0.79869927232823468</v>
      </c>
      <c r="AN32" s="400">
        <f>DB!V19*1000*$X32</f>
        <v>1.8370083263549448</v>
      </c>
      <c r="AO32" s="400">
        <f>DB!W19*1000*$X32</f>
        <v>2.9551873076144767E-2</v>
      </c>
      <c r="AP32" s="401">
        <f>DB!X19*1000*$X32</f>
        <v>2.6357075986831818E-2</v>
      </c>
      <c r="AQ32" s="400">
        <f>DB!Y19*1000*$X32</f>
        <v>1.5175286174236502</v>
      </c>
      <c r="AR32" s="400">
        <f>DB!Z19*1000*$X32</f>
        <v>19.168782535877686</v>
      </c>
      <c r="AS32" s="400">
        <f>DB!AA19*1000*$X32</f>
        <v>3.1149271620801344</v>
      </c>
      <c r="AT32" s="400">
        <f>DB!AB19*1000*$X32</f>
        <v>0.44727159250381376</v>
      </c>
      <c r="AU32" s="400">
        <f>DB!AC19*1000*$X32</f>
        <v>1.4376586901908264</v>
      </c>
      <c r="AV32" s="400">
        <f>DB!AD19*1000*$X32</f>
        <v>15.973985446564738</v>
      </c>
      <c r="AW32" s="401">
        <f>DB!AE19*1000*$X32</f>
        <v>0.14376586901908264</v>
      </c>
      <c r="AX32" s="401">
        <f>DB!AF19*$X32</f>
        <v>6.070114469694568E-2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149</v>
      </c>
      <c r="I33" s="224">
        <f>DB!AJ20</f>
        <v>76</v>
      </c>
      <c r="J33" s="224">
        <f>DB!AK20</f>
        <v>137</v>
      </c>
      <c r="K33" s="224">
        <f>DB!AL20</f>
        <v>283</v>
      </c>
      <c r="L33" s="224">
        <f>DB!AM20</f>
        <v>128</v>
      </c>
      <c r="M33" s="224">
        <f>DB!AN20</f>
        <v>118</v>
      </c>
      <c r="N33" s="224">
        <f>DB!AO20</f>
        <v>100</v>
      </c>
      <c r="O33" s="224">
        <f>DB!AP20</f>
        <v>155</v>
      </c>
      <c r="P33" s="224">
        <f>DB!AQ20</f>
        <v>251</v>
      </c>
      <c r="Q33" s="224">
        <f>DB!AR20</f>
        <v>34</v>
      </c>
      <c r="R33" s="224">
        <f t="shared" si="8"/>
        <v>1431</v>
      </c>
      <c r="S33" s="224">
        <f>DB!AS20</f>
        <v>1</v>
      </c>
      <c r="T33" s="225">
        <f>DB!C20</f>
        <v>1432</v>
      </c>
      <c r="U33" s="335">
        <f>DB!E20</f>
        <v>8235.5999999999894</v>
      </c>
      <c r="V33" s="352">
        <f>DB!F20*1000</f>
        <v>4.6692404539535195</v>
      </c>
      <c r="W33" s="177">
        <f t="shared" si="9"/>
        <v>5.7511173184357469</v>
      </c>
      <c r="X33" s="402">
        <v>1.0808703585943764</v>
      </c>
      <c r="Y33" s="400">
        <f t="shared" si="7"/>
        <v>5.0468436038281093</v>
      </c>
      <c r="Z33" s="398">
        <f>DB!H20*$X33</f>
        <v>0.30953974103478976</v>
      </c>
      <c r="AA33" s="402">
        <f>DB!I20*$X33</f>
        <v>0.28491114424810665</v>
      </c>
      <c r="AB33" s="402">
        <f>DB!J20*$X33</f>
        <v>0.29722544264144879</v>
      </c>
      <c r="AC33" s="402">
        <f>DB!K20*$X33</f>
        <v>0.30604059613613394</v>
      </c>
      <c r="AD33" s="407">
        <f>DB!L20*$X33</f>
        <v>515.32310669968285</v>
      </c>
      <c r="AE33" s="401">
        <f>DB!M20*$X33</f>
        <v>10.507528383170158</v>
      </c>
      <c r="AF33" s="401">
        <f>DB!N20*$X33</f>
        <v>0.41636459731582082</v>
      </c>
      <c r="AG33" s="401">
        <f>DB!O20*$X33</f>
        <v>6.5608966849766016E-3</v>
      </c>
      <c r="AH33" s="401">
        <f>DB!P20*$X33</f>
        <v>0.60562123245937927</v>
      </c>
      <c r="AI33" s="401">
        <f>DB!Q20*$X33</f>
        <v>0.38860695749475899</v>
      </c>
      <c r="AJ33" s="401">
        <f>DB!R20*$X33</f>
        <v>0.34823220866413651</v>
      </c>
      <c r="AK33" s="402">
        <f>DB!S20*1000*$X33</f>
        <v>0.70655810453592804</v>
      </c>
      <c r="AL33" s="401">
        <f>DB!T20*$X33</f>
        <v>0.80244813300866447</v>
      </c>
      <c r="AM33" s="400">
        <f>DB!U20*1000*$X33</f>
        <v>5.0468436038281093</v>
      </c>
      <c r="AN33" s="400">
        <f>DB!V20*1000*$X33</f>
        <v>11.607740288804658</v>
      </c>
      <c r="AO33" s="400">
        <f>DB!W20*1000*$X33</f>
        <v>0.31795114704117006</v>
      </c>
      <c r="AP33" s="401">
        <f>DB!X20*1000*$X33</f>
        <v>0.1665458389263253</v>
      </c>
      <c r="AQ33" s="400">
        <f>DB!Y20*1000*$X33</f>
        <v>9.5890028472733793</v>
      </c>
      <c r="AR33" s="400">
        <f>DB!Z20*1000*$X33</f>
        <v>121.12424649187305</v>
      </c>
      <c r="AS33" s="400">
        <f>DB!AA20*1000*$X33</f>
        <v>19.682690054929385</v>
      </c>
      <c r="AT33" s="400">
        <f>DB!AB20*1000*$X33</f>
        <v>2.8262324181437073</v>
      </c>
      <c r="AU33" s="400">
        <f>DB!AC20*1000*$X33</f>
        <v>9.0843184868905702</v>
      </c>
      <c r="AV33" s="400">
        <f>DB!AD20*1000*$X33</f>
        <v>100.93687207655972</v>
      </c>
      <c r="AW33" s="401">
        <f>DB!AE20*1000*$X33</f>
        <v>0.90843184868906779</v>
      </c>
      <c r="AX33" s="401">
        <f>DB!AF20*$X33</f>
        <v>0.38356011389094119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35</v>
      </c>
      <c r="I34" s="224">
        <f>DB!AJ21</f>
        <v>73</v>
      </c>
      <c r="J34" s="224">
        <f>DB!AK21</f>
        <v>28</v>
      </c>
      <c r="K34" s="224">
        <f>DB!AL21</f>
        <v>17</v>
      </c>
      <c r="L34" s="224">
        <f>DB!AM21</f>
        <v>7</v>
      </c>
      <c r="M34" s="224">
        <f>DB!AN21</f>
        <v>7</v>
      </c>
      <c r="N34" s="224">
        <f>DB!AO21</f>
        <v>11</v>
      </c>
      <c r="O34" s="224">
        <f>DB!AP21</f>
        <v>5</v>
      </c>
      <c r="P34" s="224">
        <f>DB!AQ21</f>
        <v>14</v>
      </c>
      <c r="Q34" s="224">
        <f>DB!AR21</f>
        <v>4</v>
      </c>
      <c r="R34" s="224">
        <f t="shared" si="8"/>
        <v>201</v>
      </c>
      <c r="S34" s="224">
        <f>DB!AS21</f>
        <v>1</v>
      </c>
      <c r="T34" s="225">
        <f>DB!C21</f>
        <v>202</v>
      </c>
      <c r="U34" s="335">
        <f>DB!E21</f>
        <v>612.29999999999995</v>
      </c>
      <c r="V34" s="352">
        <f>DB!F21*1000</f>
        <v>1.1021399999999999</v>
      </c>
      <c r="W34" s="177">
        <f t="shared" si="9"/>
        <v>3.031188118811881</v>
      </c>
      <c r="X34" s="402">
        <v>1.0808703585943764</v>
      </c>
      <c r="Y34" s="400">
        <f t="shared" si="7"/>
        <v>1.1912704570212058</v>
      </c>
      <c r="Z34" s="398">
        <f>DB!H21*$X34</f>
        <v>8.6724489271143693E-2</v>
      </c>
      <c r="AA34" s="402">
        <f>DB!I21*$X34</f>
        <v>7.5764801066548704E-2</v>
      </c>
      <c r="AB34" s="402">
        <f>DB!J21*$X34</f>
        <v>8.052988289463342E-2</v>
      </c>
      <c r="AC34" s="402">
        <f>DB!K21*$X34</f>
        <v>8.4461075402803495E-2</v>
      </c>
      <c r="AD34" s="407">
        <f>DB!L21*$X34</f>
        <v>121.6382438255213</v>
      </c>
      <c r="AE34" s="401">
        <f>DB!M21*$X34</f>
        <v>2.3265512025624155</v>
      </c>
      <c r="AF34" s="401">
        <f>DB!N21*$X34</f>
        <v>7.9815120620420801E-2</v>
      </c>
      <c r="AG34" s="401">
        <f>DB!O21*$X34</f>
        <v>8.3388931991484529E-3</v>
      </c>
      <c r="AH34" s="401">
        <f>DB!P21*$X34</f>
        <v>0.2418279027753048</v>
      </c>
      <c r="AI34" s="401">
        <f>DB!Q21*$X34</f>
        <v>0.16201278215488402</v>
      </c>
      <c r="AJ34" s="401">
        <f>DB!R21*$X34</f>
        <v>0.2132374118067959</v>
      </c>
      <c r="AK34" s="402">
        <f>DB!S21*1000*$X34</f>
        <v>4.4077006909784631E-2</v>
      </c>
      <c r="AL34" s="401">
        <f>DB!T21*$X34</f>
        <v>0.32283429385274681</v>
      </c>
      <c r="AM34" s="400">
        <f>DB!U21*1000*$X34</f>
        <v>3.0973031882551356</v>
      </c>
      <c r="AN34" s="400">
        <f>DB!V21*1000*$X34</f>
        <v>2.2634138683402911</v>
      </c>
      <c r="AO34" s="400">
        <f>DB!W21*1000*$X34</f>
        <v>0.71476227421272465</v>
      </c>
      <c r="AP34" s="401">
        <f>DB!X21*1000*$X34</f>
        <v>3.9311925081699797E-2</v>
      </c>
      <c r="AQ34" s="400">
        <f>DB!Y21*1000*$X34</f>
        <v>2.2634138683402911</v>
      </c>
      <c r="AR34" s="400">
        <f>DB!Z21*1000*$X34</f>
        <v>28.590490968508945</v>
      </c>
      <c r="AS34" s="400">
        <f>DB!AA21*1000*$X34</f>
        <v>4.6459547823827032</v>
      </c>
      <c r="AT34" s="400">
        <f>DB!AB21*1000*$X34</f>
        <v>0.66711145593187537</v>
      </c>
      <c r="AU34" s="400">
        <f>DB!AC21*1000*$X34</f>
        <v>2.1442868226381706</v>
      </c>
      <c r="AV34" s="400">
        <f>DB!AD21*1000*$X34</f>
        <v>23.825409140424121</v>
      </c>
      <c r="AW34" s="401">
        <f>DB!AE21*1000*$X34</f>
        <v>0.21442868226381706</v>
      </c>
      <c r="AX34" s="401">
        <f>DB!AF21*$X34</f>
        <v>9.0536554733611552E-2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25</v>
      </c>
      <c r="I35" s="227">
        <f>DB!AJ22</f>
        <v>25</v>
      </c>
      <c r="J35" s="227">
        <f>DB!AK22</f>
        <v>51</v>
      </c>
      <c r="K35" s="227">
        <f>DB!AL22</f>
        <v>137</v>
      </c>
      <c r="L35" s="227">
        <f>DB!AM22</f>
        <v>12</v>
      </c>
      <c r="M35" s="227">
        <f>DB!AN22</f>
        <v>42</v>
      </c>
      <c r="N35" s="227">
        <f>DB!AO22</f>
        <v>49</v>
      </c>
      <c r="O35" s="227">
        <f>DB!AP22</f>
        <v>93</v>
      </c>
      <c r="P35" s="227">
        <f>DB!AQ22</f>
        <v>257</v>
      </c>
      <c r="Q35" s="227">
        <f>DB!AR22</f>
        <v>7</v>
      </c>
      <c r="R35" s="227">
        <f t="shared" si="8"/>
        <v>698</v>
      </c>
      <c r="S35" s="227">
        <f>DB!AS22</f>
        <v>6</v>
      </c>
      <c r="T35" s="228">
        <f>DB!C22</f>
        <v>704</v>
      </c>
      <c r="U35" s="336">
        <f>DB!E22</f>
        <v>20920.05</v>
      </c>
      <c r="V35" s="353">
        <f>DB!F22*1000</f>
        <v>37.656089999999899</v>
      </c>
      <c r="W35" s="204">
        <f t="shared" si="9"/>
        <v>29.715980113636363</v>
      </c>
      <c r="X35" s="408">
        <v>1.0808703585943764</v>
      </c>
      <c r="Y35" s="411">
        <f t="shared" si="7"/>
        <v>40.701351501562002</v>
      </c>
      <c r="Z35" s="412">
        <f>DB!H22*$X35</f>
        <v>1.4815291946568825</v>
      </c>
      <c r="AA35" s="413">
        <f>DB!I22*$X35</f>
        <v>1.2943029777496644</v>
      </c>
      <c r="AB35" s="413">
        <f>DB!J22*$X35</f>
        <v>1.3757056807528101</v>
      </c>
      <c r="AC35" s="413">
        <f>DB!K22*$X35</f>
        <v>1.4408278431552555</v>
      </c>
      <c r="AD35" s="414">
        <f>DB!L22*$X35</f>
        <v>4152.9216991104322</v>
      </c>
      <c r="AE35" s="415">
        <f>DB!M22*$X35</f>
        <v>31.66565146821543</v>
      </c>
      <c r="AF35" s="415">
        <f>DB!N22*$X35</f>
        <v>1.5059500055577981</v>
      </c>
      <c r="AG35" s="415">
        <f>DB!O22*$X35</f>
        <v>0.28490946051093907</v>
      </c>
      <c r="AH35" s="415">
        <f>DB!P22*$X35</f>
        <v>3.2561081201249364</v>
      </c>
      <c r="AI35" s="415">
        <f>DB!Q22*$X35</f>
        <v>1.8315608175702842</v>
      </c>
      <c r="AJ35" s="415">
        <f>DB!R22*$X35</f>
        <v>2.4420810900937053</v>
      </c>
      <c r="AK35" s="413">
        <f>DB!S22*1000*$X35</f>
        <v>2.0350675750781164</v>
      </c>
      <c r="AL35" s="415">
        <f>DB!T22*$X35</f>
        <v>5.5353838042125227</v>
      </c>
      <c r="AM35" s="416">
        <f>DB!U22*1000*$X35</f>
        <v>105.82351390406291</v>
      </c>
      <c r="AN35" s="416">
        <f>DB!V22*1000*$X35</f>
        <v>28.897959566108774</v>
      </c>
      <c r="AO35" s="416">
        <f>DB!W22*1000*$X35</f>
        <v>24.013797385921752</v>
      </c>
      <c r="AP35" s="415">
        <f>DB!X22*1000*$X35</f>
        <v>13.838459510531225</v>
      </c>
      <c r="AQ35" s="416">
        <f>DB!Y22*1000*$X35</f>
        <v>50.469675861936267</v>
      </c>
      <c r="AR35" s="416">
        <f>DB!Z22*1000*$X35</f>
        <v>285.72348754096714</v>
      </c>
      <c r="AS35" s="416">
        <f>DB!AA22*1000*$X35</f>
        <v>233.21874410395307</v>
      </c>
      <c r="AT35" s="416">
        <f>DB!AB22*1000*$X35</f>
        <v>11.396378420437175</v>
      </c>
      <c r="AU35" s="416">
        <f>DB!AC22*1000*$X35</f>
        <v>32.154067686233958</v>
      </c>
      <c r="AV35" s="416">
        <f>DB!AD22*1000*$X35</f>
        <v>767.62748931947874</v>
      </c>
      <c r="AW35" s="415">
        <f>DB!AE22*1000*$X35</f>
        <v>18.315608175702842</v>
      </c>
      <c r="AX35" s="415">
        <f>DB!AF22*$X35</f>
        <v>6.0238000222311703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22470</v>
      </c>
      <c r="U36" s="337">
        <f>SUM(U27:U35)</f>
        <v>178661.15999999995</v>
      </c>
      <c r="V36" s="354">
        <f t="shared" ref="V36:AX36" si="10">SUM(V27:V35)</f>
        <v>413.18314130849842</v>
      </c>
      <c r="W36" s="232"/>
      <c r="X36" s="396"/>
      <c r="Y36" s="445">
        <f t="shared" ref="Y36" si="11">SUM(Y27:Y35)</f>
        <v>446.59741011126755</v>
      </c>
      <c r="Z36" s="452">
        <f t="shared" si="10"/>
        <v>41.315560261755842</v>
      </c>
      <c r="AA36" s="453">
        <f t="shared" si="10"/>
        <v>37.920446753442278</v>
      </c>
      <c r="AB36" s="453">
        <f t="shared" si="10"/>
        <v>39.602744884480082</v>
      </c>
      <c r="AC36" s="453">
        <f t="shared" si="10"/>
        <v>40.882809600062096</v>
      </c>
      <c r="AD36" s="454">
        <f>SUM(AD27:AD35)</f>
        <v>45598.156451630886</v>
      </c>
      <c r="AE36" s="455">
        <f t="shared" si="10"/>
        <v>1102.4126622854742</v>
      </c>
      <c r="AF36" s="455">
        <f t="shared" si="10"/>
        <v>24.452471293659507</v>
      </c>
      <c r="AG36" s="455">
        <f t="shared" si="10"/>
        <v>3.879692521119376</v>
      </c>
      <c r="AH36" s="455">
        <f t="shared" si="10"/>
        <v>130.0974229617934</v>
      </c>
      <c r="AI36" s="455">
        <f t="shared" si="10"/>
        <v>57.77714441826118</v>
      </c>
      <c r="AJ36" s="455">
        <f t="shared" si="10"/>
        <v>72.23043922650767</v>
      </c>
      <c r="AK36" s="453">
        <f t="shared" ref="AK36" si="12">SUM(AK27:AK35)</f>
        <v>28.675349999938703</v>
      </c>
      <c r="AL36" s="455">
        <f t="shared" si="10"/>
        <v>296.72701484830651</v>
      </c>
      <c r="AM36" s="456">
        <f t="shared" si="10"/>
        <v>1302.8453757598627</v>
      </c>
      <c r="AN36" s="456">
        <f t="shared" si="10"/>
        <v>811.6602026226027</v>
      </c>
      <c r="AO36" s="456">
        <f t="shared" ref="AO36" si="13">SUM(AO27:AO35)</f>
        <v>119.07742392573245</v>
      </c>
      <c r="AP36" s="455">
        <f t="shared" si="10"/>
        <v>55.390525629359303</v>
      </c>
      <c r="AQ36" s="456">
        <f t="shared" ref="AQ36:AR36" si="14">SUM(AQ27:AQ35)</f>
        <v>638.02491490298974</v>
      </c>
      <c r="AR36" s="456">
        <f t="shared" si="14"/>
        <v>5753.3684724846617</v>
      </c>
      <c r="AS36" s="456">
        <f t="shared" si="10"/>
        <v>1654.340129798984</v>
      </c>
      <c r="AT36" s="456">
        <f t="shared" si="10"/>
        <v>238.69817124189382</v>
      </c>
      <c r="AU36" s="456">
        <f t="shared" si="10"/>
        <v>636.71482753932946</v>
      </c>
      <c r="AV36" s="456">
        <f t="shared" si="10"/>
        <v>5686.9698361983737</v>
      </c>
      <c r="AW36" s="455">
        <f t="shared" ref="AW36" si="15">SUM(AW27:AW35)</f>
        <v>64.652748878663346</v>
      </c>
      <c r="AX36" s="455">
        <f t="shared" si="10"/>
        <v>30.586376439188701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3</v>
      </c>
      <c r="I38" s="230">
        <f t="shared" si="16"/>
        <v>22</v>
      </c>
      <c r="J38" s="230">
        <f t="shared" si="16"/>
        <v>6</v>
      </c>
      <c r="K38" s="230">
        <f t="shared" si="16"/>
        <v>30</v>
      </c>
      <c r="L38" s="230">
        <f t="shared" si="16"/>
        <v>63</v>
      </c>
      <c r="M38" s="230">
        <f t="shared" si="16"/>
        <v>261</v>
      </c>
      <c r="N38" s="230">
        <f t="shared" si="16"/>
        <v>595</v>
      </c>
      <c r="O38" s="230">
        <f t="shared" si="16"/>
        <v>1105</v>
      </c>
      <c r="P38" s="230">
        <f t="shared" si="16"/>
        <v>1157</v>
      </c>
      <c r="Q38" s="230">
        <f t="shared" si="16"/>
        <v>97</v>
      </c>
      <c r="R38" s="230">
        <f t="shared" si="16"/>
        <v>3339</v>
      </c>
      <c r="S38" s="230">
        <f t="shared" si="16"/>
        <v>3</v>
      </c>
      <c r="T38" s="231">
        <f>SUM(T25,T36)</f>
        <v>25812</v>
      </c>
      <c r="U38" s="337">
        <f t="shared" ref="U38:AX38" si="17">SUM(U25,U36)</f>
        <v>269317.12000000011</v>
      </c>
      <c r="V38" s="354">
        <f t="shared" si="17"/>
        <v>794.87771490660271</v>
      </c>
      <c r="W38" s="232"/>
      <c r="X38" s="396"/>
      <c r="Y38" s="445">
        <f t="shared" ref="Y38" si="18">SUM(Y25,Y36)</f>
        <v>859.159760749778</v>
      </c>
      <c r="Z38" s="447">
        <f t="shared" si="17"/>
        <v>58.543809280036086</v>
      </c>
      <c r="AA38" s="448">
        <f t="shared" si="17"/>
        <v>50.371309001161443</v>
      </c>
      <c r="AB38" s="448">
        <f t="shared" si="17"/>
        <v>53.360428826066787</v>
      </c>
      <c r="AC38" s="448">
        <f t="shared" si="17"/>
        <v>56.86005206951846</v>
      </c>
      <c r="AD38" s="444">
        <f>SUM(AD25,AD36)</f>
        <v>87688.26444100932</v>
      </c>
      <c r="AE38" s="449">
        <f t="shared" si="17"/>
        <v>1333.2571693327154</v>
      </c>
      <c r="AF38" s="449">
        <f t="shared" si="17"/>
        <v>63.898944904899089</v>
      </c>
      <c r="AG38" s="449">
        <f t="shared" si="17"/>
        <v>6.5757439552265158</v>
      </c>
      <c r="AH38" s="449">
        <f t="shared" si="17"/>
        <v>139.5649077584313</v>
      </c>
      <c r="AI38" s="449">
        <f t="shared" si="17"/>
        <v>62.342883973903199</v>
      </c>
      <c r="AJ38" s="449">
        <f t="shared" si="17"/>
        <v>77.446481766183254</v>
      </c>
      <c r="AK38" s="448">
        <f t="shared" ref="AK38" si="19">SUM(AK25,AK36)</f>
        <v>62.647412135080664</v>
      </c>
      <c r="AL38" s="449">
        <f t="shared" si="17"/>
        <v>307.13276373328159</v>
      </c>
      <c r="AM38" s="445">
        <f t="shared" si="17"/>
        <v>4446.121487701037</v>
      </c>
      <c r="AN38" s="445">
        <f t="shared" si="17"/>
        <v>1188.9917539794774</v>
      </c>
      <c r="AO38" s="445">
        <f t="shared" ref="AO38" si="20">SUM(AO25,AO36)</f>
        <v>807.21962587618862</v>
      </c>
      <c r="AP38" s="449">
        <f t="shared" si="17"/>
        <v>303.33437789028955</v>
      </c>
      <c r="AQ38" s="445">
        <f t="shared" ref="AQ38:AR38" si="21">SUM(AQ25,AQ36)</f>
        <v>1871.4666789905727</v>
      </c>
      <c r="AR38" s="445">
        <f t="shared" si="21"/>
        <v>8527.9281250695349</v>
      </c>
      <c r="AS38" s="445">
        <f t="shared" si="17"/>
        <v>9936.183395476608</v>
      </c>
      <c r="AT38" s="445">
        <f t="shared" si="17"/>
        <v>469.73308759945962</v>
      </c>
      <c r="AU38" s="445">
        <f t="shared" si="17"/>
        <v>952.54420367648754</v>
      </c>
      <c r="AV38" s="445">
        <f t="shared" si="17"/>
        <v>18554.470145468629</v>
      </c>
      <c r="AW38" s="449">
        <f t="shared" ref="AW38" si="22">SUM(AW25,AW36)</f>
        <v>226.97159696616782</v>
      </c>
      <c r="AX38" s="449">
        <f t="shared" si="17"/>
        <v>258.61076505641563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2</v>
      </c>
      <c r="J43" s="224">
        <f>DB!AK38</f>
        <v>0</v>
      </c>
      <c r="K43" s="224">
        <f>DB!AL38</f>
        <v>0</v>
      </c>
      <c r="L43" s="224">
        <f>DB!AM38</f>
        <v>0</v>
      </c>
      <c r="M43" s="224">
        <f>DB!AN38</f>
        <v>0</v>
      </c>
      <c r="N43" s="224">
        <f>DB!AO38</f>
        <v>0</v>
      </c>
      <c r="O43" s="224">
        <f>DB!AP38</f>
        <v>1</v>
      </c>
      <c r="P43" s="224">
        <f>DB!AQ38</f>
        <v>1</v>
      </c>
      <c r="Q43" s="224">
        <f>DB!AR38</f>
        <v>1</v>
      </c>
      <c r="R43" s="224">
        <f>SUM(H43:Q43)</f>
        <v>5</v>
      </c>
      <c r="S43" s="224">
        <f>DB!AS38</f>
        <v>0</v>
      </c>
      <c r="T43" s="225">
        <f>DB!C38</f>
        <v>5</v>
      </c>
      <c r="U43" s="335">
        <f>DB!E38</f>
        <v>61.4</v>
      </c>
      <c r="V43" s="352">
        <f>DB!F38*1000</f>
        <v>0.24860140137930997</v>
      </c>
      <c r="W43" s="177">
        <f t="shared" ref="W43:W49" si="23">IF(T43=0,0,U43/T43)</f>
        <v>12.28</v>
      </c>
      <c r="X43" s="457">
        <v>0.52288202247191007</v>
      </c>
      <c r="Y43" s="400">
        <f t="shared" ref="Y43:Y45" si="24">V43*X43</f>
        <v>0.12998920354256469</v>
      </c>
      <c r="Z43" s="398">
        <f>DB!H38*$X43</f>
        <v>2.2782318305091622E-3</v>
      </c>
      <c r="AA43" s="402">
        <f>DB!I38*$X43</f>
        <v>1.7719580903960142E-3</v>
      </c>
      <c r="AB43" s="402">
        <f>DB!J38*$X43</f>
        <v>2.0250949604525884E-3</v>
      </c>
      <c r="AC43" s="402">
        <f>DB!K38*$X43</f>
        <v>2.2782318305091622E-3</v>
      </c>
      <c r="AD43" s="407">
        <f>DB!L38*$X43</f>
        <v>12.470620596658849</v>
      </c>
      <c r="AE43" s="401">
        <f>DB!M38*$X43</f>
        <v>0.19264399965008119</v>
      </c>
      <c r="AF43" s="401">
        <f>DB!N38*$X43</f>
        <v>6.8287355647426804E-3</v>
      </c>
      <c r="AG43" s="401">
        <f>DB!O38*$X43</f>
        <v>4.5070802028303845E-2</v>
      </c>
      <c r="AH43" s="401">
        <f>DB!P38*$X43</f>
        <v>8.8451744410554586E-3</v>
      </c>
      <c r="AI43" s="401">
        <f>DB!Q38*$X43</f>
        <v>7.1966749961292504E-3</v>
      </c>
      <c r="AJ43" s="401">
        <f>DB!R38*$X43</f>
        <v>3.4801654948441226E-3</v>
      </c>
      <c r="AK43" s="402">
        <f>DB!S38*1000*$X43</f>
        <v>1.1462684312389788E-3</v>
      </c>
      <c r="AL43" s="401">
        <f>DB!T38*$X43</f>
        <v>3.7046923009630968E-3</v>
      </c>
      <c r="AM43" s="400">
        <f>DB!U38*1000*$X43</f>
        <v>0</v>
      </c>
      <c r="AN43" s="400">
        <f>DB!V38*1000*$X43</f>
        <v>0.69721481900103077</v>
      </c>
      <c r="AO43" s="400">
        <f>DB!W38*1000*$X43</f>
        <v>0.55895357523302669</v>
      </c>
      <c r="AP43" s="401">
        <f>DB!X38*1000*$X43</f>
        <v>0.20798272566810408</v>
      </c>
      <c r="AQ43" s="400">
        <f>DB!Y38*1000*$X43</f>
        <v>0.25997840708512998</v>
      </c>
      <c r="AR43" s="400">
        <f>DB!Z38*1000*$X43</f>
        <v>0</v>
      </c>
      <c r="AS43" s="400">
        <f>DB!AA38*1000*$X43</f>
        <v>0</v>
      </c>
      <c r="AT43" s="400">
        <f>DB!AB38*1000*$X43</f>
        <v>0.23398056637661699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1</v>
      </c>
      <c r="I44" s="224">
        <f>DB!AJ39</f>
        <v>5</v>
      </c>
      <c r="J44" s="224">
        <f>DB!AK39</f>
        <v>4</v>
      </c>
      <c r="K44" s="224">
        <f>DB!AL39</f>
        <v>7</v>
      </c>
      <c r="L44" s="224">
        <f>DB!AM39</f>
        <v>4</v>
      </c>
      <c r="M44" s="224">
        <f>DB!AN39</f>
        <v>5</v>
      </c>
      <c r="N44" s="224">
        <f>DB!AO39</f>
        <v>2</v>
      </c>
      <c r="O44" s="224">
        <f>DB!AP39</f>
        <v>5</v>
      </c>
      <c r="P44" s="224">
        <f>DB!AQ39</f>
        <v>6</v>
      </c>
      <c r="Q44" s="224">
        <f>DB!AR39</f>
        <v>0</v>
      </c>
      <c r="R44" s="224">
        <f t="shared" ref="R44:R45" si="25">SUM(H44:Q44)</f>
        <v>39</v>
      </c>
      <c r="S44" s="224">
        <f>DB!AS39</f>
        <v>0</v>
      </c>
      <c r="T44" s="225">
        <f>DB!C39</f>
        <v>39</v>
      </c>
      <c r="U44" s="335">
        <f>DB!E39</f>
        <v>1016.8</v>
      </c>
      <c r="V44" s="352">
        <f>DB!F39*1000</f>
        <v>3.8817356800000002</v>
      </c>
      <c r="W44" s="177">
        <f t="shared" si="23"/>
        <v>26.071794871794872</v>
      </c>
      <c r="X44" s="457">
        <v>0.52288202247191007</v>
      </c>
      <c r="Y44" s="400">
        <f t="shared" si="24"/>
        <v>2.0296898030597754</v>
      </c>
      <c r="Z44" s="398">
        <f>DB!H39*$X44</f>
        <v>3.5572984443100232E-2</v>
      </c>
      <c r="AA44" s="402">
        <f>DB!I39*$X44</f>
        <v>2.7667876789077964E-2</v>
      </c>
      <c r="AB44" s="402">
        <f>DB!J39*$X44</f>
        <v>3.1620430616089122E-2</v>
      </c>
      <c r="AC44" s="402">
        <f>DB!K39*$X44</f>
        <v>3.5572984443100232E-2</v>
      </c>
      <c r="AD44" s="407">
        <f>DB!L39*$X44</f>
        <v>194.71995191183274</v>
      </c>
      <c r="AE44" s="401">
        <f>DB!M39*$X44</f>
        <v>3.0080002881345864</v>
      </c>
      <c r="AF44" s="401">
        <f>DB!N39*$X44</f>
        <v>0.19313044862159592</v>
      </c>
      <c r="AG44" s="401">
        <f>DB!O39*$X44</f>
        <v>0.70374880989727351</v>
      </c>
      <c r="AH44" s="401">
        <f>DB!P39*$X44</f>
        <v>0.13811116523547648</v>
      </c>
      <c r="AI44" s="401">
        <f>DB!Q39*$X44</f>
        <v>0.11237100818758224</v>
      </c>
      <c r="AJ44" s="401">
        <f>DB!R39*$X44</f>
        <v>5.43403315455546E-2</v>
      </c>
      <c r="AK44" s="402">
        <f>DB!S39*1000*$X44</f>
        <v>1.7898173717890726E-2</v>
      </c>
      <c r="AL44" s="401">
        <f>DB!T39*$X44</f>
        <v>5.784615938720359E-2</v>
      </c>
      <c r="AM44" s="400">
        <f>DB!U39*1000*$X44</f>
        <v>0</v>
      </c>
      <c r="AN44" s="400">
        <f>DB!V39*1000*$X44</f>
        <v>10.886518034593324</v>
      </c>
      <c r="AO44" s="400">
        <f>DB!W39*1000*$X44</f>
        <v>8.727666153157033</v>
      </c>
      <c r="AP44" s="401">
        <f>DB!X39*1000*$X44</f>
        <v>3.2475036848956402</v>
      </c>
      <c r="AQ44" s="400">
        <f>DB!Y39*1000*$X44</f>
        <v>4.0593796061195508</v>
      </c>
      <c r="AR44" s="400">
        <f>DB!Z39*1000*$X44</f>
        <v>0</v>
      </c>
      <c r="AS44" s="400">
        <f>DB!AA39*1000*$X44</f>
        <v>0</v>
      </c>
      <c r="AT44" s="400">
        <f>DB!AB39*1000*$X44</f>
        <v>3.6534416455075949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2</v>
      </c>
      <c r="P45" s="227">
        <f>DB!AQ40</f>
        <v>2</v>
      </c>
      <c r="Q45" s="227">
        <f>DB!AR40</f>
        <v>0</v>
      </c>
      <c r="R45" s="227">
        <f t="shared" si="25"/>
        <v>4</v>
      </c>
      <c r="S45" s="227">
        <f>DB!AS40</f>
        <v>0</v>
      </c>
      <c r="T45" s="228">
        <f>DB!C40</f>
        <v>4</v>
      </c>
      <c r="U45" s="336">
        <f>DB!E40</f>
        <v>2000</v>
      </c>
      <c r="V45" s="353">
        <f>DB!F40*1000</f>
        <v>7.7003999999999992</v>
      </c>
      <c r="W45" s="204">
        <f t="shared" si="23"/>
        <v>500</v>
      </c>
      <c r="X45" s="458">
        <v>0.52288202247191007</v>
      </c>
      <c r="Y45" s="411">
        <f t="shared" si="24"/>
        <v>4.0264007258426959</v>
      </c>
      <c r="Z45" s="412">
        <f>DB!H40*$X45</f>
        <v>7.1352059178486346E-2</v>
      </c>
      <c r="AA45" s="413">
        <f>DB!I40*$X45</f>
        <v>5.5278243649266458E-2</v>
      </c>
      <c r="AB45" s="413">
        <f>DB!J40*$X45</f>
        <v>6.3119129273276078E-2</v>
      </c>
      <c r="AC45" s="413">
        <f>DB!K40*$X45</f>
        <v>7.1352059178486346E-2</v>
      </c>
      <c r="AD45" s="414">
        <f>DB!L40*$X45</f>
        <v>386.27604796158579</v>
      </c>
      <c r="AE45" s="415">
        <f>DB!M40*$X45</f>
        <v>5.9671258756988763</v>
      </c>
      <c r="AF45" s="415">
        <f>DB!N40*$X45</f>
        <v>0.37868778583035972</v>
      </c>
      <c r="AG45" s="415">
        <f>DB!O40*$X45</f>
        <v>1.3960629425785489</v>
      </c>
      <c r="AH45" s="415">
        <f>DB!P40*$X45</f>
        <v>0.27397826757211424</v>
      </c>
      <c r="AI45" s="415">
        <f>DB!Q40*$X45</f>
        <v>0.22291618563983631</v>
      </c>
      <c r="AJ45" s="415">
        <f>DB!R40*$X45</f>
        <v>0.10779772852369759</v>
      </c>
      <c r="AK45" s="413">
        <f>DB!S40*1000*$X45</f>
        <v>3.5505533673340153E-2</v>
      </c>
      <c r="AL45" s="415">
        <f>DB!T40*$X45</f>
        <v>0.11475242068651685</v>
      </c>
      <c r="AM45" s="416">
        <f>DB!U40*1000*$X45</f>
        <v>0</v>
      </c>
      <c r="AN45" s="416">
        <f>DB!V40*1000*$X45</f>
        <v>21.596149347701704</v>
      </c>
      <c r="AO45" s="416">
        <f>DB!W40*1000*$X45</f>
        <v>17.313523121123595</v>
      </c>
      <c r="AP45" s="415">
        <f>DB!X40*1000*$X45</f>
        <v>6.4422411613483144</v>
      </c>
      <c r="AQ45" s="416">
        <f>DB!Y40*1000*$X45</f>
        <v>8.0528014516853919</v>
      </c>
      <c r="AR45" s="416">
        <f>DB!Z40*1000*$X45</f>
        <v>0</v>
      </c>
      <c r="AS45" s="416">
        <f>DB!AA40*1000*$X45</f>
        <v>0</v>
      </c>
      <c r="AT45" s="416">
        <f>DB!AB40*1000*$X45</f>
        <v>7.2475213065168536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48</v>
      </c>
      <c r="U46" s="337">
        <f>SUM(U43:U45)</f>
        <v>3078.2</v>
      </c>
      <c r="V46" s="354">
        <f t="shared" ref="V46:AX46" si="26">SUM(V43:V45)</f>
        <v>11.83073708137931</v>
      </c>
      <c r="W46" s="233">
        <f t="shared" si="26"/>
        <v>538.35179487179482</v>
      </c>
      <c r="X46" s="395"/>
      <c r="Y46" s="445">
        <f t="shared" ref="Y46" si="27">SUM(Y43:Y45)</f>
        <v>6.1860797324450356</v>
      </c>
      <c r="Z46" s="452">
        <f t="shared" si="26"/>
        <v>0.10920327545209574</v>
      </c>
      <c r="AA46" s="453">
        <f t="shared" si="26"/>
        <v>8.4718078528740443E-2</v>
      </c>
      <c r="AB46" s="453">
        <f t="shared" si="26"/>
        <v>9.6764654849817791E-2</v>
      </c>
      <c r="AC46" s="453">
        <f t="shared" si="26"/>
        <v>0.10920327545209574</v>
      </c>
      <c r="AD46" s="454">
        <f t="shared" si="26"/>
        <v>593.46662047007737</v>
      </c>
      <c r="AE46" s="455">
        <f t="shared" si="26"/>
        <v>9.167770163483544</v>
      </c>
      <c r="AF46" s="455">
        <f t="shared" si="26"/>
        <v>0.57864697001669829</v>
      </c>
      <c r="AG46" s="455">
        <f t="shared" si="26"/>
        <v>2.1448825545041261</v>
      </c>
      <c r="AH46" s="455">
        <f t="shared" si="26"/>
        <v>0.42093460724864618</v>
      </c>
      <c r="AI46" s="455">
        <f t="shared" si="26"/>
        <v>0.34248386882354781</v>
      </c>
      <c r="AJ46" s="455">
        <f t="shared" si="26"/>
        <v>0.16561822556409633</v>
      </c>
      <c r="AK46" s="453">
        <f t="shared" ref="AK46" si="28">SUM(AK43:AK45)</f>
        <v>5.4549975822469857E-2</v>
      </c>
      <c r="AL46" s="455">
        <f t="shared" si="26"/>
        <v>0.17630327237468355</v>
      </c>
      <c r="AM46" s="456">
        <f t="shared" si="26"/>
        <v>0</v>
      </c>
      <c r="AN46" s="456">
        <f t="shared" si="26"/>
        <v>33.17988220129606</v>
      </c>
      <c r="AO46" s="456">
        <f t="shared" ref="AO46" si="29">SUM(AO43:AO45)</f>
        <v>26.600142849513652</v>
      </c>
      <c r="AP46" s="455">
        <f t="shared" si="26"/>
        <v>9.8977275719120588</v>
      </c>
      <c r="AQ46" s="456">
        <f t="shared" ref="AQ46:AR46" si="30">SUM(AQ43:AQ45)</f>
        <v>12.372159464890073</v>
      </c>
      <c r="AR46" s="456">
        <f t="shared" si="30"/>
        <v>0</v>
      </c>
      <c r="AS46" s="456">
        <f t="shared" si="26"/>
        <v>0</v>
      </c>
      <c r="AT46" s="456">
        <f t="shared" si="26"/>
        <v>11.134943518401066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0</v>
      </c>
      <c r="I48" s="224">
        <f>DB!AJ41</f>
        <v>0</v>
      </c>
      <c r="J48" s="224">
        <f>DB!AK41</f>
        <v>1</v>
      </c>
      <c r="K48" s="224">
        <f>DB!AL41</f>
        <v>2</v>
      </c>
      <c r="L48" s="224">
        <f>DB!AM41</f>
        <v>0</v>
      </c>
      <c r="M48" s="224">
        <f>DB!AN41</f>
        <v>0</v>
      </c>
      <c r="N48" s="224">
        <f>DB!AO41</f>
        <v>0</v>
      </c>
      <c r="O48" s="224">
        <f>DB!AP41</f>
        <v>1</v>
      </c>
      <c r="P48" s="224">
        <f>DB!AQ41</f>
        <v>4</v>
      </c>
      <c r="Q48" s="224">
        <f>DB!AR41</f>
        <v>0</v>
      </c>
      <c r="R48" s="224">
        <f>SUM(H48:Q48)</f>
        <v>8</v>
      </c>
      <c r="S48" s="224">
        <f>DB!AS41</f>
        <v>0</v>
      </c>
      <c r="T48" s="225">
        <f>DB!C41</f>
        <v>8</v>
      </c>
      <c r="U48" s="335">
        <f>DB!E41</f>
        <v>40.85</v>
      </c>
      <c r="V48" s="352">
        <f>DB!F41*1000</f>
        <v>0.10511340444444399</v>
      </c>
      <c r="W48" s="177">
        <f t="shared" si="23"/>
        <v>5.1062500000000002</v>
      </c>
      <c r="X48" s="457">
        <v>0.52288202247191007</v>
      </c>
      <c r="Y48" s="400">
        <f t="shared" ref="Y48:Y49" si="32">V48*X48</f>
        <v>5.4961909504818732E-2</v>
      </c>
      <c r="Z48" s="398">
        <f>DB!H41*$X48</f>
        <v>9.632797823739325E-4</v>
      </c>
      <c r="AA48" s="402">
        <f>DB!I41*$X48</f>
        <v>7.4921760851305802E-4</v>
      </c>
      <c r="AB48" s="402">
        <f>DB!J41*$X48</f>
        <v>8.5624869544349792E-4</v>
      </c>
      <c r="AC48" s="402">
        <f>DB!K41*$X48</f>
        <v>9.632797823739325E-4</v>
      </c>
      <c r="AD48" s="407">
        <f>DB!L41*$X48</f>
        <v>5.2728157571798357</v>
      </c>
      <c r="AE48" s="401">
        <f>DB!M41*$X48</f>
        <v>8.1453549886141882E-2</v>
      </c>
      <c r="AF48" s="401">
        <f>DB!N41*$X48</f>
        <v>2.7476103745392292E-3</v>
      </c>
      <c r="AG48" s="401">
        <f>DB!O41*$X48</f>
        <v>1.9056792986489046E-2</v>
      </c>
      <c r="AH48" s="401">
        <f>DB!P41*$X48</f>
        <v>3.7399081149415429E-3</v>
      </c>
      <c r="AI48" s="401">
        <f>DB!Q41*$X48</f>
        <v>3.0428911716758864E-3</v>
      </c>
      <c r="AJ48" s="401">
        <f>DB!R41*$X48</f>
        <v>1.4714802135608353E-3</v>
      </c>
      <c r="AK48" s="402">
        <f>DB!S41*1000*$X48</f>
        <v>4.8466411108794862E-4</v>
      </c>
      <c r="AL48" s="401">
        <f>DB!T41*$X48</f>
        <v>1.5664144208873423E-3</v>
      </c>
      <c r="AM48" s="400">
        <f>DB!U41*1000*$X48</f>
        <v>0</v>
      </c>
      <c r="AN48" s="400">
        <f>DB!V41*1000*$X48</f>
        <v>0.29479569643493791</v>
      </c>
      <c r="AO48" s="400">
        <f>DB!W41*1000*$X48</f>
        <v>0.23633621087072151</v>
      </c>
      <c r="AP48" s="401">
        <f>DB!X41*1000*$X48</f>
        <v>8.7939055207710295E-2</v>
      </c>
      <c r="AQ48" s="400">
        <f>DB!Y41*1000*$X48</f>
        <v>0.109923819009638</v>
      </c>
      <c r="AR48" s="400">
        <f>DB!Z41*1000*$X48</f>
        <v>0</v>
      </c>
      <c r="AS48" s="400">
        <f>DB!AA41*1000*$X48</f>
        <v>0</v>
      </c>
      <c r="AT48" s="400">
        <f>DB!AB41*1000*$X48</f>
        <v>9.893143710867415E-2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11</v>
      </c>
      <c r="I49" s="227">
        <f>DB!AJ42</f>
        <v>26</v>
      </c>
      <c r="J49" s="227">
        <f>DB!AK42</f>
        <v>11</v>
      </c>
      <c r="K49" s="227">
        <f>DB!AL42</f>
        <v>8</v>
      </c>
      <c r="L49" s="227">
        <f>DB!AM42</f>
        <v>0</v>
      </c>
      <c r="M49" s="227">
        <f>DB!AN42</f>
        <v>6</v>
      </c>
      <c r="N49" s="227">
        <f>DB!AO42</f>
        <v>1</v>
      </c>
      <c r="O49" s="227">
        <f>DB!AP42</f>
        <v>8</v>
      </c>
      <c r="P49" s="227">
        <f>DB!AQ42</f>
        <v>5</v>
      </c>
      <c r="Q49" s="227">
        <f>DB!AR42</f>
        <v>1</v>
      </c>
      <c r="R49" s="227">
        <f>SUM(H49:Q49)</f>
        <v>77</v>
      </c>
      <c r="S49" s="227">
        <f>DB!AS42</f>
        <v>0</v>
      </c>
      <c r="T49" s="228">
        <f>DB!C42</f>
        <v>77</v>
      </c>
      <c r="U49" s="336">
        <f>DB!E42</f>
        <v>2673.5</v>
      </c>
      <c r="V49" s="353">
        <f>DB!F42*1000</f>
        <v>6.8793313777777803</v>
      </c>
      <c r="W49" s="204">
        <f t="shared" si="23"/>
        <v>34.720779220779221</v>
      </c>
      <c r="X49" s="458">
        <v>0.52288202247191007</v>
      </c>
      <c r="Y49" s="411">
        <f t="shared" si="32"/>
        <v>3.5970787040669174</v>
      </c>
      <c r="Z49" s="399">
        <f>DB!H42*$X49</f>
        <v>6.3043537287067311E-2</v>
      </c>
      <c r="AA49" s="408">
        <f>DB!I42*$X49</f>
        <v>4.903386233438578E-2</v>
      </c>
      <c r="AB49" s="408">
        <f>DB!J42*$X49</f>
        <v>5.6038699810726435E-2</v>
      </c>
      <c r="AC49" s="408">
        <f>DB!K42*$X49</f>
        <v>6.3043537287067311E-2</v>
      </c>
      <c r="AD49" s="409">
        <f>DB!L42*$X49</f>
        <v>345.08868853905403</v>
      </c>
      <c r="AE49" s="410">
        <f>DB!M42*$X49</f>
        <v>5.3308706394271868</v>
      </c>
      <c r="AF49" s="410">
        <f>DB!N42*$X49</f>
        <v>0.17982218693587818</v>
      </c>
      <c r="AG49" s="410">
        <f>DB!O42*$X49</f>
        <v>1.247205288846474</v>
      </c>
      <c r="AH49" s="410">
        <f>DB!P42*$X49</f>
        <v>0.24476485545400789</v>
      </c>
      <c r="AI49" s="410">
        <f>DB!Q42*$X49</f>
        <v>0.19914735734334085</v>
      </c>
      <c r="AJ49" s="410">
        <f>DB!R42*$X49</f>
        <v>9.6303607122519008E-2</v>
      </c>
      <c r="AK49" s="408">
        <f>DB!S42*1000*$X49</f>
        <v>3.1719694026771911E-2</v>
      </c>
      <c r="AL49" s="410">
        <f>DB!T42*$X49</f>
        <v>0.10251674306590729</v>
      </c>
      <c r="AM49" s="411">
        <f>DB!U42*1000*$X49</f>
        <v>0</v>
      </c>
      <c r="AN49" s="411">
        <f>DB!V42*1000*$X49</f>
        <v>19.293422139995258</v>
      </c>
      <c r="AO49" s="411">
        <f>DB!W42*1000*$X49</f>
        <v>15.467438427487767</v>
      </c>
      <c r="AP49" s="410">
        <f>DB!X42*1000*$X49</f>
        <v>5.7553259265070427</v>
      </c>
      <c r="AQ49" s="411">
        <f>DB!Y42*1000*$X49</f>
        <v>7.1941574081338553</v>
      </c>
      <c r="AR49" s="411">
        <f>DB!Z42*1000*$X49</f>
        <v>0</v>
      </c>
      <c r="AS49" s="411">
        <f>DB!AA42*1000*$X49</f>
        <v>0</v>
      </c>
      <c r="AT49" s="411">
        <f>DB!AB42*1000*$X49</f>
        <v>6.4747416673204485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11</v>
      </c>
      <c r="I50" s="230">
        <f t="shared" si="33"/>
        <v>26</v>
      </c>
      <c r="J50" s="230">
        <f t="shared" si="33"/>
        <v>12</v>
      </c>
      <c r="K50" s="230">
        <f t="shared" si="33"/>
        <v>10</v>
      </c>
      <c r="L50" s="230">
        <f t="shared" si="33"/>
        <v>0</v>
      </c>
      <c r="M50" s="230">
        <f t="shared" si="33"/>
        <v>6</v>
      </c>
      <c r="N50" s="230">
        <f t="shared" si="33"/>
        <v>1</v>
      </c>
      <c r="O50" s="230">
        <f t="shared" si="33"/>
        <v>9</v>
      </c>
      <c r="P50" s="230">
        <f t="shared" si="33"/>
        <v>9</v>
      </c>
      <c r="Q50" s="230">
        <f t="shared" si="33"/>
        <v>1</v>
      </c>
      <c r="R50" s="230">
        <f t="shared" si="33"/>
        <v>85</v>
      </c>
      <c r="S50" s="230">
        <f t="shared" si="33"/>
        <v>0</v>
      </c>
      <c r="T50" s="231">
        <f>SUM(T48:T49)</f>
        <v>85</v>
      </c>
      <c r="U50" s="337">
        <f>SUM(U48:U49)</f>
        <v>2714.35</v>
      </c>
      <c r="V50" s="354">
        <f t="shared" ref="V50:AX50" si="34">SUM(V48:V49)</f>
        <v>6.9844447822222246</v>
      </c>
      <c r="W50" s="232"/>
      <c r="X50" s="395"/>
      <c r="Y50" s="445">
        <f t="shared" ref="Y50" si="35">SUM(Y48:Y49)</f>
        <v>3.652040613571736</v>
      </c>
      <c r="Z50" s="447">
        <f t="shared" si="34"/>
        <v>6.4006817069441238E-2</v>
      </c>
      <c r="AA50" s="448">
        <f t="shared" si="34"/>
        <v>4.9783079942898836E-2</v>
      </c>
      <c r="AB50" s="448">
        <f t="shared" si="34"/>
        <v>5.6894948506169933E-2</v>
      </c>
      <c r="AC50" s="448">
        <f t="shared" si="34"/>
        <v>6.4006817069441238E-2</v>
      </c>
      <c r="AD50" s="444">
        <f t="shared" si="34"/>
        <v>350.36150429623387</v>
      </c>
      <c r="AE50" s="449">
        <f t="shared" si="34"/>
        <v>5.4123241893133285</v>
      </c>
      <c r="AF50" s="449">
        <f t="shared" si="34"/>
        <v>0.18256979731041739</v>
      </c>
      <c r="AG50" s="449">
        <f t="shared" si="34"/>
        <v>1.2662620818329631</v>
      </c>
      <c r="AH50" s="449">
        <f t="shared" si="34"/>
        <v>0.24850476356894943</v>
      </c>
      <c r="AI50" s="449">
        <f t="shared" si="34"/>
        <v>0.20219024851501674</v>
      </c>
      <c r="AJ50" s="449">
        <f t="shared" si="34"/>
        <v>9.7775087336079841E-2</v>
      </c>
      <c r="AK50" s="448">
        <f t="shared" ref="AK50" si="36">SUM(AK48:AK49)</f>
        <v>3.2204358137859858E-2</v>
      </c>
      <c r="AL50" s="449">
        <f t="shared" si="34"/>
        <v>0.10408315748679463</v>
      </c>
      <c r="AM50" s="445">
        <f t="shared" si="34"/>
        <v>0</v>
      </c>
      <c r="AN50" s="445">
        <f t="shared" si="34"/>
        <v>19.588217836430196</v>
      </c>
      <c r="AO50" s="445">
        <f t="shared" ref="AO50" si="37">SUM(AO48:AO49)</f>
        <v>15.703774638358489</v>
      </c>
      <c r="AP50" s="449">
        <f t="shared" si="34"/>
        <v>5.8432649817147526</v>
      </c>
      <c r="AQ50" s="445">
        <f t="shared" ref="AQ50:AR50" si="38">SUM(AQ48:AQ49)</f>
        <v>7.3040812271434934</v>
      </c>
      <c r="AR50" s="445">
        <f t="shared" si="38"/>
        <v>0</v>
      </c>
      <c r="AS50" s="445">
        <f t="shared" si="34"/>
        <v>0</v>
      </c>
      <c r="AT50" s="445">
        <f t="shared" si="34"/>
        <v>6.5736731044291226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11</v>
      </c>
      <c r="I52" s="417">
        <f t="shared" si="40"/>
        <v>26</v>
      </c>
      <c r="J52" s="417">
        <f t="shared" si="40"/>
        <v>12</v>
      </c>
      <c r="K52" s="417">
        <f t="shared" si="40"/>
        <v>10</v>
      </c>
      <c r="L52" s="417">
        <f t="shared" si="40"/>
        <v>0</v>
      </c>
      <c r="M52" s="417">
        <f t="shared" si="40"/>
        <v>6</v>
      </c>
      <c r="N52" s="417">
        <f t="shared" si="40"/>
        <v>1</v>
      </c>
      <c r="O52" s="417">
        <f t="shared" si="40"/>
        <v>9</v>
      </c>
      <c r="P52" s="417">
        <f t="shared" si="40"/>
        <v>9</v>
      </c>
      <c r="Q52" s="417">
        <f t="shared" si="40"/>
        <v>1</v>
      </c>
      <c r="R52" s="417">
        <f t="shared" si="40"/>
        <v>85</v>
      </c>
      <c r="S52" s="417">
        <f t="shared" si="40"/>
        <v>0</v>
      </c>
      <c r="T52" s="434">
        <f>SUM(T46,T50)</f>
        <v>133</v>
      </c>
      <c r="U52" s="435">
        <f>SUM(U46,U50)</f>
        <v>5792.5499999999993</v>
      </c>
      <c r="V52" s="418">
        <f t="shared" ref="V52:AX52" si="41">SUM(V46,V50)</f>
        <v>18.815181863601534</v>
      </c>
      <c r="W52" s="436"/>
      <c r="X52" s="437"/>
      <c r="Y52" s="456">
        <f t="shared" ref="Y52" si="42">SUM(Y46,Y50)</f>
        <v>9.8381203460167725</v>
      </c>
      <c r="Z52" s="452">
        <f t="shared" si="41"/>
        <v>0.17321009252153696</v>
      </c>
      <c r="AA52" s="453">
        <f t="shared" si="41"/>
        <v>0.13450115847163929</v>
      </c>
      <c r="AB52" s="453">
        <f t="shared" si="41"/>
        <v>0.15365960335598772</v>
      </c>
      <c r="AC52" s="453">
        <f t="shared" si="41"/>
        <v>0.17321009252153696</v>
      </c>
      <c r="AD52" s="454">
        <f t="shared" si="41"/>
        <v>943.82812476631125</v>
      </c>
      <c r="AE52" s="455">
        <f t="shared" si="41"/>
        <v>14.580094352796873</v>
      </c>
      <c r="AF52" s="455">
        <f t="shared" si="41"/>
        <v>0.76121676732711574</v>
      </c>
      <c r="AG52" s="455">
        <f t="shared" si="41"/>
        <v>3.411144636337089</v>
      </c>
      <c r="AH52" s="455">
        <f t="shared" si="41"/>
        <v>0.66943937081759564</v>
      </c>
      <c r="AI52" s="455">
        <f t="shared" si="41"/>
        <v>0.54467411733856452</v>
      </c>
      <c r="AJ52" s="455">
        <f t="shared" si="41"/>
        <v>0.2633933129001762</v>
      </c>
      <c r="AK52" s="453">
        <f t="shared" ref="AK52" si="43">SUM(AK46,AK50)</f>
        <v>8.6754333960329721E-2</v>
      </c>
      <c r="AL52" s="455">
        <f t="shared" si="41"/>
        <v>0.28038642986147816</v>
      </c>
      <c r="AM52" s="456">
        <f t="shared" si="41"/>
        <v>0</v>
      </c>
      <c r="AN52" s="456">
        <f t="shared" si="41"/>
        <v>52.768100037726256</v>
      </c>
      <c r="AO52" s="456">
        <f t="shared" ref="AO52" si="44">SUM(AO46,AO50)</f>
        <v>42.303917487872141</v>
      </c>
      <c r="AP52" s="455">
        <f t="shared" si="41"/>
        <v>15.74099255362681</v>
      </c>
      <c r="AQ52" s="456">
        <f t="shared" ref="AQ52:AR52" si="45">SUM(AQ46,AQ50)</f>
        <v>19.676240692033566</v>
      </c>
      <c r="AR52" s="456">
        <f t="shared" si="45"/>
        <v>0</v>
      </c>
      <c r="AS52" s="456">
        <f t="shared" si="41"/>
        <v>0</v>
      </c>
      <c r="AT52" s="456">
        <f t="shared" si="41"/>
        <v>17.708616622830188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5</v>
      </c>
      <c r="I57" s="224">
        <f>DB!AJ43</f>
        <v>50</v>
      </c>
      <c r="J57" s="224">
        <f>DB!AK43</f>
        <v>39</v>
      </c>
      <c r="K57" s="224">
        <f>DB!AL43</f>
        <v>87</v>
      </c>
      <c r="L57" s="224">
        <f>DB!AM43</f>
        <v>15</v>
      </c>
      <c r="M57" s="224">
        <f>DB!AN43</f>
        <v>14</v>
      </c>
      <c r="N57" s="224">
        <f>DB!AO43</f>
        <v>19</v>
      </c>
      <c r="O57" s="224">
        <f>DB!AP43</f>
        <v>50</v>
      </c>
      <c r="P57" s="224">
        <f>DB!AQ43</f>
        <v>31</v>
      </c>
      <c r="Q57" s="224">
        <f>DB!AR43</f>
        <v>1</v>
      </c>
      <c r="R57" s="224">
        <f>SUM(H57:Q57)</f>
        <v>311</v>
      </c>
      <c r="S57" s="224">
        <f>DB!AS43</f>
        <v>0</v>
      </c>
      <c r="T57" s="225">
        <f>DB!C43</f>
        <v>311</v>
      </c>
      <c r="U57" s="335">
        <f>DB!E43</f>
        <v>4137.6000000000104</v>
      </c>
      <c r="V57" s="352">
        <f>DB!F43*1000</f>
        <v>16.752657302069</v>
      </c>
      <c r="W57" s="177">
        <f t="shared" ref="W57:W59" si="47">IF(T57=0,0,U57/T57)</f>
        <v>13.304180064308715</v>
      </c>
      <c r="X57" s="389">
        <v>0.76979293544457972</v>
      </c>
      <c r="Y57" s="400">
        <f t="shared" ref="Y57:Y59" si="48">V57*X57</f>
        <v>12.896077241056769</v>
      </c>
      <c r="Z57" s="398">
        <f>DB!H43*$X57</f>
        <v>0.46029075691156318</v>
      </c>
      <c r="AA57" s="402">
        <f>DB!I43*$X57</f>
        <v>0.36823260552925052</v>
      </c>
      <c r="AB57" s="402">
        <f>DB!J43*$X57</f>
        <v>0.3912471433748283</v>
      </c>
      <c r="AC57" s="402">
        <f>DB!K43*$X57</f>
        <v>0.43727621906598535</v>
      </c>
      <c r="AD57" s="407">
        <f>DB!L43*$X57</f>
        <v>1251.0484531549143</v>
      </c>
      <c r="AE57" s="401">
        <f>DB!M43*$X57</f>
        <v>15.707422079607111</v>
      </c>
      <c r="AF57" s="401">
        <f>DB!N43*$X57</f>
        <v>1.1930614161118107</v>
      </c>
      <c r="AG57" s="401">
        <f>DB!O43*$X57</f>
        <v>1.5604253461678697</v>
      </c>
      <c r="AH57" s="401">
        <f>DB!P43*$X57</f>
        <v>1.5539773075473373</v>
      </c>
      <c r="AI57" s="401">
        <f>DB!Q43*$X57</f>
        <v>0.32884996964694646</v>
      </c>
      <c r="AJ57" s="401">
        <f>DB!R43*$X57</f>
        <v>1.3863283034135969</v>
      </c>
      <c r="AK57" s="402">
        <f>DB!S43*1000*$X57</f>
        <v>0.15475292689268125</v>
      </c>
      <c r="AL57" s="401">
        <f>DB!T43*$X57</f>
        <v>0.22568135171849307</v>
      </c>
      <c r="AM57" s="400">
        <f>DB!U43*1000*$X57</f>
        <v>7.0928424825812071</v>
      </c>
      <c r="AN57" s="400">
        <f>DB!V43*1000*$X57</f>
        <v>40.62264330932878</v>
      </c>
      <c r="AO57" s="400">
        <f>DB!W43*1000*$X57</f>
        <v>27.081762206219217</v>
      </c>
      <c r="AP57" s="401">
        <f>DB!X43*1000*$X57</f>
        <v>4.578107420575142</v>
      </c>
      <c r="AQ57" s="400">
        <f>DB!Y43*1000*$X57</f>
        <v>2.2568135171849306</v>
      </c>
      <c r="AR57" s="400">
        <f>DB!Z43*1000*$X57</f>
        <v>4.7715485791910046</v>
      </c>
      <c r="AS57" s="400">
        <f>DB!AA43*1000*$X57</f>
        <v>1.86993119995322</v>
      </c>
      <c r="AT57" s="400">
        <f>DB!AB43*1000*$X57</f>
        <v>14.830488827215246</v>
      </c>
      <c r="AU57" s="400">
        <f>DB!AC43*1000*$X57</f>
        <v>27.726566068272014</v>
      </c>
      <c r="AV57" s="400">
        <f>DB!AD43*1000*$X57</f>
        <v>70.928424825812158</v>
      </c>
      <c r="AW57" s="401">
        <f>DB!AE43*1000*$X57</f>
        <v>10.316861792845414</v>
      </c>
      <c r="AX57" s="401">
        <f>DB!AF43*$X57</f>
        <v>5.4163524412438359E-2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51</v>
      </c>
      <c r="I58" s="224">
        <f>DB!AJ44</f>
        <v>271</v>
      </c>
      <c r="J58" s="224">
        <f>DB!AK44</f>
        <v>298</v>
      </c>
      <c r="K58" s="224">
        <f>DB!AL44</f>
        <v>642</v>
      </c>
      <c r="L58" s="224">
        <f>DB!AM44</f>
        <v>57</v>
      </c>
      <c r="M58" s="224">
        <f>DB!AN44</f>
        <v>23</v>
      </c>
      <c r="N58" s="224">
        <f>DB!AO44</f>
        <v>14</v>
      </c>
      <c r="O58" s="224">
        <f>DB!AP44</f>
        <v>27</v>
      </c>
      <c r="P58" s="224">
        <f>DB!AQ44</f>
        <v>48</v>
      </c>
      <c r="Q58" s="224">
        <f>DB!AR44</f>
        <v>6</v>
      </c>
      <c r="R58" s="224">
        <f t="shared" ref="R58:R59" si="49">SUM(H58:Q58)</f>
        <v>1437</v>
      </c>
      <c r="S58" s="224">
        <f>DB!AS44</f>
        <v>4</v>
      </c>
      <c r="T58" s="225">
        <f>DB!C44</f>
        <v>1441</v>
      </c>
      <c r="U58" s="335">
        <f>DB!E44</f>
        <v>34436.25</v>
      </c>
      <c r="V58" s="352">
        <f>DB!F44*1000</f>
        <v>131.46382800000001</v>
      </c>
      <c r="W58" s="177">
        <f t="shared" si="47"/>
        <v>23.897467036780014</v>
      </c>
      <c r="X58" s="389">
        <v>0.76979293544457972</v>
      </c>
      <c r="Y58" s="400">
        <f t="shared" si="48"/>
        <v>101.19992606090133</v>
      </c>
      <c r="Z58" s="398">
        <f>DB!H44*$X58</f>
        <v>3.6120588994044667</v>
      </c>
      <c r="AA58" s="402">
        <f>DB!I44*$X58</f>
        <v>2.8896471195235423</v>
      </c>
      <c r="AB58" s="402">
        <f>DB!J44*$X58</f>
        <v>3.0702500644937967</v>
      </c>
      <c r="AC58" s="402">
        <f>DB!K44*$X58</f>
        <v>3.4314559544342509</v>
      </c>
      <c r="AD58" s="407">
        <f>DB!L44*$X58</f>
        <v>9817.4048271679621</v>
      </c>
      <c r="AE58" s="401">
        <f>DB!M44*$X58</f>
        <v>123.26150994217782</v>
      </c>
      <c r="AF58" s="401">
        <f>DB!N44*$X58</f>
        <v>9.0279907012302321</v>
      </c>
      <c r="AG58" s="401">
        <f>DB!O44*$X58</f>
        <v>12.245191053368984</v>
      </c>
      <c r="AH58" s="401">
        <f>DB!P44*$X58</f>
        <v>12.194591090338688</v>
      </c>
      <c r="AI58" s="401">
        <f>DB!Q44*$X58</f>
        <v>2.5805981145529762</v>
      </c>
      <c r="AJ58" s="401">
        <f>DB!R44*$X58</f>
        <v>10.878992051546815</v>
      </c>
      <c r="AK58" s="402">
        <f>DB!S44*1000*$X58</f>
        <v>1.2143991127308158</v>
      </c>
      <c r="AL58" s="401">
        <f>DB!T44*$X58</f>
        <v>1.7709987060657733</v>
      </c>
      <c r="AM58" s="400">
        <f>DB!U44*1000*$X58</f>
        <v>55.659959333495351</v>
      </c>
      <c r="AN58" s="400">
        <f>DB!V44*1000*$X58</f>
        <v>318.77976709183838</v>
      </c>
      <c r="AO58" s="400">
        <f>DB!W44*1000*$X58</f>
        <v>212.51984472789277</v>
      </c>
      <c r="AP58" s="401">
        <f>DB!X44*1000*$X58</f>
        <v>35.925973751620127</v>
      </c>
      <c r="AQ58" s="400">
        <f>DB!Y44*1000*$X58</f>
        <v>17.709987060657657</v>
      </c>
      <c r="AR58" s="400">
        <f>DB!Z44*1000*$X58</f>
        <v>37.443972642532948</v>
      </c>
      <c r="AS58" s="400">
        <f>DB!AA44*1000*$X58</f>
        <v>14.673989278830618</v>
      </c>
      <c r="AT58" s="400">
        <f>DB!AB44*1000*$X58</f>
        <v>116.37991497003655</v>
      </c>
      <c r="AU58" s="400">
        <f>DB!AC44*1000*$X58</f>
        <v>217.57984103093784</v>
      </c>
      <c r="AV58" s="400">
        <f>DB!AD44*1000*$X58</f>
        <v>556.59959333495965</v>
      </c>
      <c r="AW58" s="401">
        <f>DB!AE44*1000*$X58</f>
        <v>80.959940848720294</v>
      </c>
      <c r="AX58" s="401">
        <f>DB!AF44*$X58</f>
        <v>0.4250396894557848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9</v>
      </c>
      <c r="I59" s="227">
        <f>DB!AJ45</f>
        <v>10</v>
      </c>
      <c r="J59" s="227">
        <f>DB!AK45</f>
        <v>4</v>
      </c>
      <c r="K59" s="227">
        <f>DB!AL45</f>
        <v>10</v>
      </c>
      <c r="L59" s="227">
        <f>DB!AM45</f>
        <v>1</v>
      </c>
      <c r="M59" s="227">
        <f>DB!AN45</f>
        <v>0</v>
      </c>
      <c r="N59" s="227">
        <f>DB!AO45</f>
        <v>0</v>
      </c>
      <c r="O59" s="227">
        <f>DB!AP45</f>
        <v>1</v>
      </c>
      <c r="P59" s="227">
        <f>DB!AQ45</f>
        <v>1</v>
      </c>
      <c r="Q59" s="227">
        <f>DB!AR45</f>
        <v>0</v>
      </c>
      <c r="R59" s="227">
        <f t="shared" si="49"/>
        <v>36</v>
      </c>
      <c r="S59" s="227">
        <f>DB!AS45</f>
        <v>0</v>
      </c>
      <c r="T59" s="228">
        <f>DB!C45</f>
        <v>36</v>
      </c>
      <c r="U59" s="336">
        <f>DB!E45</f>
        <v>4274.7</v>
      </c>
      <c r="V59" s="353">
        <f>DB!F45*1000</f>
        <v>16.458449940000001</v>
      </c>
      <c r="W59" s="204">
        <f t="shared" si="47"/>
        <v>118.74166666666666</v>
      </c>
      <c r="X59" s="390">
        <v>0.76979293544457972</v>
      </c>
      <c r="Y59" s="411">
        <f t="shared" si="48"/>
        <v>12.669598492180269</v>
      </c>
      <c r="Z59" s="412">
        <f>DB!H45*$X59</f>
        <v>0.4499461716822909</v>
      </c>
      <c r="AA59" s="413">
        <f>DB!I45*$X59</f>
        <v>0.35950473013811218</v>
      </c>
      <c r="AB59" s="413">
        <f>DB!J45*$X59</f>
        <v>0.38211509052415688</v>
      </c>
      <c r="AC59" s="413">
        <f>DB!K45*$X59</f>
        <v>0.42733581129624698</v>
      </c>
      <c r="AD59" s="414">
        <f>DB!L45*$X59</f>
        <v>1229.0777497264075</v>
      </c>
      <c r="AE59" s="415">
        <f>DB!M45*$X59</f>
        <v>15.431570963475565</v>
      </c>
      <c r="AF59" s="415">
        <f>DB!N45*$X59</f>
        <v>1.1721090713171129</v>
      </c>
      <c r="AG59" s="415">
        <f>DB!O45*$X59</f>
        <v>1.5330214175538122</v>
      </c>
      <c r="AH59" s="415">
        <f>DB!P45*$X59</f>
        <v>1.5266866183077221</v>
      </c>
      <c r="AI59" s="415">
        <f>DB!Q45*$X59</f>
        <v>0.32307476155059678</v>
      </c>
      <c r="AJ59" s="415">
        <f>DB!R45*$X59</f>
        <v>1.3619818379093787</v>
      </c>
      <c r="AK59" s="413">
        <f>DB!S45*1000*$X59</f>
        <v>0.15203518190616322</v>
      </c>
      <c r="AL59" s="415">
        <f>DB!T45*$X59</f>
        <v>0.22171797361315465</v>
      </c>
      <c r="AM59" s="416">
        <f>DB!U45*1000*$X59</f>
        <v>6.9682791706991463</v>
      </c>
      <c r="AN59" s="416">
        <f>DB!V45*1000*$X59</f>
        <v>39.909235250367843</v>
      </c>
      <c r="AO59" s="416">
        <f>DB!W45*1000*$X59</f>
        <v>26.606156833578559</v>
      </c>
      <c r="AP59" s="415">
        <f>DB!X45*1000*$X59</f>
        <v>4.4977074647239954</v>
      </c>
      <c r="AQ59" s="416">
        <f>DB!Y45*1000*$X59</f>
        <v>2.2171797361315466</v>
      </c>
      <c r="AR59" s="416">
        <f>DB!Z45*1000*$X59</f>
        <v>4.6877514421066984</v>
      </c>
      <c r="AS59" s="416">
        <f>DB!AA45*1000*$X59</f>
        <v>1.8370917813661387</v>
      </c>
      <c r="AT59" s="416">
        <f>DB!AB45*1000*$X59</f>
        <v>14.570038266007305</v>
      </c>
      <c r="AU59" s="416">
        <f>DB!AC45*1000*$X59</f>
        <v>27.239636758187572</v>
      </c>
      <c r="AV59" s="416">
        <f>DB!AD45*1000*$X59</f>
        <v>69.682791706991466</v>
      </c>
      <c r="AW59" s="415">
        <f>DB!AE45*1000*$X59</f>
        <v>10.135678793744214</v>
      </c>
      <c r="AX59" s="415">
        <f>DB!AF45*$X59</f>
        <v>5.3212313667157118E-2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65</v>
      </c>
      <c r="I60" s="230">
        <f t="shared" si="50"/>
        <v>331</v>
      </c>
      <c r="J60" s="230">
        <f t="shared" si="50"/>
        <v>341</v>
      </c>
      <c r="K60" s="230">
        <f t="shared" si="50"/>
        <v>739</v>
      </c>
      <c r="L60" s="230">
        <f t="shared" si="50"/>
        <v>73</v>
      </c>
      <c r="M60" s="230">
        <f t="shared" si="50"/>
        <v>37</v>
      </c>
      <c r="N60" s="230">
        <f t="shared" si="50"/>
        <v>33</v>
      </c>
      <c r="O60" s="230">
        <f t="shared" si="50"/>
        <v>78</v>
      </c>
      <c r="P60" s="230">
        <f t="shared" si="50"/>
        <v>80</v>
      </c>
      <c r="Q60" s="230">
        <f t="shared" si="50"/>
        <v>7</v>
      </c>
      <c r="R60" s="230">
        <f t="shared" si="50"/>
        <v>1784</v>
      </c>
      <c r="S60" s="230">
        <f t="shared" si="50"/>
        <v>4</v>
      </c>
      <c r="T60" s="231">
        <f>SUM(T57:T59)</f>
        <v>1788</v>
      </c>
      <c r="U60" s="337">
        <f>SUM(U57:U59)</f>
        <v>42848.55000000001</v>
      </c>
      <c r="V60" s="354">
        <f t="shared" ref="V60:AX60" si="51">SUM(V57:V59)</f>
        <v>164.67493524206901</v>
      </c>
      <c r="W60" s="233"/>
      <c r="X60" s="395"/>
      <c r="Y60" s="445">
        <f t="shared" ref="Y60" si="52">SUM(Y57:Y59)</f>
        <v>126.76560179413838</v>
      </c>
      <c r="Z60" s="452">
        <f t="shared" si="51"/>
        <v>4.5222958279983212</v>
      </c>
      <c r="AA60" s="453">
        <f t="shared" si="51"/>
        <v>3.6173844551909049</v>
      </c>
      <c r="AB60" s="453">
        <f t="shared" si="51"/>
        <v>3.8436122983927818</v>
      </c>
      <c r="AC60" s="453">
        <f t="shared" si="51"/>
        <v>4.2960679847964833</v>
      </c>
      <c r="AD60" s="454">
        <f t="shared" si="51"/>
        <v>12297.531030049284</v>
      </c>
      <c r="AE60" s="455">
        <f t="shared" si="51"/>
        <v>154.40050298526049</v>
      </c>
      <c r="AF60" s="455">
        <f t="shared" si="51"/>
        <v>11.393161188659155</v>
      </c>
      <c r="AG60" s="455">
        <f t="shared" si="51"/>
        <v>15.338637817090666</v>
      </c>
      <c r="AH60" s="455">
        <f t="shared" si="51"/>
        <v>15.275255016193746</v>
      </c>
      <c r="AI60" s="455">
        <f t="shared" si="51"/>
        <v>3.2325228457505197</v>
      </c>
      <c r="AJ60" s="455">
        <f t="shared" si="51"/>
        <v>13.627302192869791</v>
      </c>
      <c r="AK60" s="453">
        <f t="shared" ref="AK60" si="53">SUM(AK57:AK59)</f>
        <v>1.5211872215296602</v>
      </c>
      <c r="AL60" s="455">
        <f t="shared" si="51"/>
        <v>2.2183980313974208</v>
      </c>
      <c r="AM60" s="456">
        <f t="shared" si="51"/>
        <v>69.721080986775704</v>
      </c>
      <c r="AN60" s="456">
        <f t="shared" ref="AN60:AW60" si="54">SUM(AN57:AN59)</f>
        <v>399.311645651535</v>
      </c>
      <c r="AO60" s="456">
        <f t="shared" si="54"/>
        <v>266.20776376769055</v>
      </c>
      <c r="AP60" s="455">
        <f t="shared" si="54"/>
        <v>45.001788636919265</v>
      </c>
      <c r="AQ60" s="456">
        <f t="shared" si="54"/>
        <v>22.183980313974132</v>
      </c>
      <c r="AR60" s="456">
        <f t="shared" si="54"/>
        <v>46.903272663830649</v>
      </c>
      <c r="AS60" s="456">
        <f t="shared" si="54"/>
        <v>18.381012260149976</v>
      </c>
      <c r="AT60" s="456">
        <f t="shared" si="54"/>
        <v>145.7804420632591</v>
      </c>
      <c r="AU60" s="456">
        <f t="shared" si="54"/>
        <v>272.54604385739742</v>
      </c>
      <c r="AV60" s="456">
        <f t="shared" si="54"/>
        <v>697.21080986776326</v>
      </c>
      <c r="AW60" s="455">
        <f t="shared" si="54"/>
        <v>101.41248143530993</v>
      </c>
      <c r="AX60" s="455">
        <f t="shared" si="51"/>
        <v>0.53241552753538035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573</v>
      </c>
      <c r="I62" s="224">
        <f>DB!AJ46</f>
        <v>356</v>
      </c>
      <c r="J62" s="224">
        <f>DB!AK46</f>
        <v>475</v>
      </c>
      <c r="K62" s="224">
        <f>DB!AL46</f>
        <v>1294</v>
      </c>
      <c r="L62" s="224">
        <f>DB!AM46</f>
        <v>184</v>
      </c>
      <c r="M62" s="224">
        <f>DB!AN46</f>
        <v>174</v>
      </c>
      <c r="N62" s="224">
        <f>DB!AO46</f>
        <v>137</v>
      </c>
      <c r="O62" s="224">
        <f>DB!AP46</f>
        <v>297</v>
      </c>
      <c r="P62" s="224">
        <f>DB!AQ46</f>
        <v>349</v>
      </c>
      <c r="Q62" s="224">
        <f>DB!AR46</f>
        <v>21</v>
      </c>
      <c r="R62" s="224">
        <f>SUM(H62:Q62)</f>
        <v>3860</v>
      </c>
      <c r="S62" s="224">
        <f>DB!AS46</f>
        <v>5</v>
      </c>
      <c r="T62" s="225">
        <f>DB!C46</f>
        <v>3865</v>
      </c>
      <c r="U62" s="335">
        <f>DB!E46</f>
        <v>21556.98</v>
      </c>
      <c r="V62" s="352">
        <f>DB!F46*1000</f>
        <v>55.4694628480012</v>
      </c>
      <c r="W62" s="177">
        <f t="shared" ref="W62:W68" si="55">IF(T62=0,0,U62/T62)</f>
        <v>5.5774851228978006</v>
      </c>
      <c r="X62" s="457">
        <v>0.76979293544457972</v>
      </c>
      <c r="Y62" s="400">
        <f t="shared" ref="Y62:Y68" si="56">V62*X62</f>
        <v>42.700000633296902</v>
      </c>
      <c r="Z62" s="398">
        <f>DB!H46*$X62</f>
        <v>4.7626923783292057</v>
      </c>
      <c r="AA62" s="402">
        <f>DB!I46*$X62</f>
        <v>3.7339508246101025</v>
      </c>
      <c r="AB62" s="402">
        <f>DB!J46*$X62</f>
        <v>4.0387631368230394</v>
      </c>
      <c r="AC62" s="402">
        <f>DB!K46*$X62</f>
        <v>4.4959816051426973</v>
      </c>
      <c r="AD62" s="407">
        <f>DB!L46*$X62</f>
        <v>4142.3270614360736</v>
      </c>
      <c r="AE62" s="401">
        <f>DB!M46*$X62</f>
        <v>52.008600771354196</v>
      </c>
      <c r="AF62" s="401">
        <f>DB!N46*$X62</f>
        <v>1.975163542807761</v>
      </c>
      <c r="AG62" s="401">
        <f>DB!O46*$X62</f>
        <v>5.1667000766287741</v>
      </c>
      <c r="AH62" s="401">
        <f>DB!P46*$X62</f>
        <v>5.1453500763123809</v>
      </c>
      <c r="AI62" s="401">
        <f>DB!Q46*$X62</f>
        <v>1.0888500161490553</v>
      </c>
      <c r="AJ62" s="401">
        <f>DB!R46*$X62</f>
        <v>4.5902500680793095</v>
      </c>
      <c r="AK62" s="402">
        <f>DB!S46*1000*$X62</f>
        <v>0.51240000759955251</v>
      </c>
      <c r="AL62" s="401">
        <f>DB!T46*$X62</f>
        <v>0.74725001108268885</v>
      </c>
      <c r="AM62" s="400">
        <f>DB!U46*1000*$X62</f>
        <v>23.485000348312404</v>
      </c>
      <c r="AN62" s="400">
        <f>DB!V46*1000*$X62</f>
        <v>134.50500199488232</v>
      </c>
      <c r="AO62" s="400">
        <f>DB!W46*1000*$X62</f>
        <v>89.67000132992078</v>
      </c>
      <c r="AP62" s="401">
        <f>DB!X46*1000*$X62</f>
        <v>15.158500224819608</v>
      </c>
      <c r="AQ62" s="400">
        <f>DB!Y46*1000*$X62</f>
        <v>7.4725001108270801</v>
      </c>
      <c r="AR62" s="400">
        <f>DB!Z46*1000*$X62</f>
        <v>15.799000234319202</v>
      </c>
      <c r="AS62" s="400">
        <f>DB!AA46*1000*$X62</f>
        <v>6.1915000918278542</v>
      </c>
      <c r="AT62" s="400">
        <f>DB!AB46*1000*$X62</f>
        <v>49.105000728292453</v>
      </c>
      <c r="AU62" s="400">
        <f>DB!AC46*1000*$X62</f>
        <v>91.805001361589433</v>
      </c>
      <c r="AV62" s="400">
        <f>DB!AD46*1000*$X62</f>
        <v>234.85000348313096</v>
      </c>
      <c r="AW62" s="401">
        <f>DB!AE46*1000*$X62</f>
        <v>34.160000506635548</v>
      </c>
      <c r="AX62" s="401">
        <f>DB!AF46*$X62</f>
        <v>0.17934000265984157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1072</v>
      </c>
      <c r="I63" s="224">
        <f>DB!AJ47</f>
        <v>1649</v>
      </c>
      <c r="J63" s="224">
        <f>DB!AK47</f>
        <v>1188</v>
      </c>
      <c r="K63" s="224">
        <f>DB!AL47</f>
        <v>2897</v>
      </c>
      <c r="L63" s="224">
        <f>DB!AM47</f>
        <v>153</v>
      </c>
      <c r="M63" s="224">
        <f>DB!AN47</f>
        <v>157</v>
      </c>
      <c r="N63" s="224">
        <f>DB!AO47</f>
        <v>241</v>
      </c>
      <c r="O63" s="224">
        <f>DB!AP47</f>
        <v>182</v>
      </c>
      <c r="P63" s="224">
        <f>DB!AQ47</f>
        <v>215</v>
      </c>
      <c r="Q63" s="224">
        <f>DB!AR47</f>
        <v>17</v>
      </c>
      <c r="R63" s="224">
        <f t="shared" ref="R63:R68" si="57">SUM(H63:Q63)</f>
        <v>7771</v>
      </c>
      <c r="S63" s="224">
        <f>DB!AS47</f>
        <v>27</v>
      </c>
      <c r="T63" s="225">
        <f>DB!C47</f>
        <v>7798</v>
      </c>
      <c r="U63" s="335">
        <f>DB!E47</f>
        <v>49703.790000000197</v>
      </c>
      <c r="V63" s="352">
        <f>DB!F47*1000</f>
        <v>143.61051600490299</v>
      </c>
      <c r="W63" s="177">
        <f t="shared" si="55"/>
        <v>6.3739151064375736</v>
      </c>
      <c r="X63" s="457">
        <v>0.76979293544457972</v>
      </c>
      <c r="Y63" s="400">
        <f t="shared" si="56"/>
        <v>110.55036067612507</v>
      </c>
      <c r="Z63" s="398">
        <f>DB!H47*$X63</f>
        <v>9.8644937218697066</v>
      </c>
      <c r="AA63" s="402">
        <f>DB!I47*$X63</f>
        <v>7.6943051030585687</v>
      </c>
      <c r="AB63" s="402">
        <f>DB!J47*$X63</f>
        <v>8.2861747263705894</v>
      </c>
      <c r="AC63" s="402">
        <f>DB!K47*$X63</f>
        <v>9.3712690357764252</v>
      </c>
      <c r="AD63" s="407">
        <f>DB!L47*$X63</f>
        <v>10724.490489191787</v>
      </c>
      <c r="AE63" s="401">
        <f>DB!M47*$X63</f>
        <v>134.65033930352507</v>
      </c>
      <c r="AF63" s="401">
        <f>DB!N47*$X63</f>
        <v>6.6965134017669889</v>
      </c>
      <c r="AG63" s="401">
        <f>DB!O47*$X63</f>
        <v>13.376593641811548</v>
      </c>
      <c r="AH63" s="401">
        <f>DB!P47*$X63</f>
        <v>13.321318461472833</v>
      </c>
      <c r="AI63" s="401">
        <f>DB!Q47*$X63</f>
        <v>2.8190341972412618</v>
      </c>
      <c r="AJ63" s="401">
        <f>DB!R47*$X63</f>
        <v>11.884163772683467</v>
      </c>
      <c r="AK63" s="402">
        <f>DB!S47*1000*$X63</f>
        <v>1.3266043281135811</v>
      </c>
      <c r="AL63" s="401">
        <f>DB!T47*$X63</f>
        <v>1.9346313118322562</v>
      </c>
      <c r="AM63" s="400">
        <f>DB!U47*1000*$X63</f>
        <v>60.802698371871983</v>
      </c>
      <c r="AN63" s="400">
        <f>DB!V47*1000*$X63</f>
        <v>348.23363612983138</v>
      </c>
      <c r="AO63" s="400">
        <f>DB!W47*1000*$X63</f>
        <v>232.15575741989707</v>
      </c>
      <c r="AP63" s="401">
        <f>DB!X47*1000*$X63</f>
        <v>39.24537804002528</v>
      </c>
      <c r="AQ63" s="400">
        <f>DB!Y47*1000*$X63</f>
        <v>19.346313118323256</v>
      </c>
      <c r="AR63" s="400">
        <f>DB!Z47*1000*$X63</f>
        <v>40.903633450165657</v>
      </c>
      <c r="AS63" s="400">
        <f>DB!AA47*1000*$X63</f>
        <v>16.029802298039339</v>
      </c>
      <c r="AT63" s="400">
        <f>DB!AB47*1000*$X63</f>
        <v>127.13291477753964</v>
      </c>
      <c r="AU63" s="400">
        <f>DB!AC47*1000*$X63</f>
        <v>237.68327545368012</v>
      </c>
      <c r="AV63" s="400">
        <f>DB!AD47*1000*$X63</f>
        <v>608.02698371868371</v>
      </c>
      <c r="AW63" s="401">
        <f>DB!AE47*1000*$X63</f>
        <v>88.440288540905911</v>
      </c>
      <c r="AX63" s="401">
        <f>DB!AF47*$X63</f>
        <v>0.46431151483979338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47</v>
      </c>
      <c r="I64" s="224">
        <f>DB!AJ48</f>
        <v>418</v>
      </c>
      <c r="J64" s="224">
        <f>DB!AK48</f>
        <v>102</v>
      </c>
      <c r="K64" s="224">
        <f>DB!AL48</f>
        <v>528</v>
      </c>
      <c r="L64" s="224">
        <f>DB!AM48</f>
        <v>55</v>
      </c>
      <c r="M64" s="224">
        <f>DB!AN48</f>
        <v>69</v>
      </c>
      <c r="N64" s="224">
        <f>DB!AO48</f>
        <v>59</v>
      </c>
      <c r="O64" s="224">
        <f>DB!AP48</f>
        <v>209</v>
      </c>
      <c r="P64" s="224">
        <f>DB!AQ48</f>
        <v>214</v>
      </c>
      <c r="Q64" s="224">
        <f>DB!AR48</f>
        <v>19</v>
      </c>
      <c r="R64" s="224">
        <f t="shared" si="57"/>
        <v>1720</v>
      </c>
      <c r="S64" s="224">
        <f>DB!AS48</f>
        <v>17</v>
      </c>
      <c r="T64" s="225">
        <f>DB!C48</f>
        <v>1737</v>
      </c>
      <c r="U64" s="335">
        <f>DB!E48</f>
        <v>10570.25</v>
      </c>
      <c r="V64" s="352">
        <f>DB!F48*1000</f>
        <v>24.593664622277199</v>
      </c>
      <c r="W64" s="177">
        <f t="shared" si="55"/>
        <v>6.0853483016695451</v>
      </c>
      <c r="X64" s="457">
        <v>0.76979293544457972</v>
      </c>
      <c r="Y64" s="400">
        <f t="shared" si="56"/>
        <v>18.932029282922276</v>
      </c>
      <c r="Z64" s="398">
        <f>DB!H48*$X64</f>
        <v>0.21961153968190031</v>
      </c>
      <c r="AA64" s="402">
        <f>DB!I48*$X64</f>
        <v>0.16893195360145952</v>
      </c>
      <c r="AB64" s="402">
        <f>DB!J48*$X64</f>
        <v>0.18582514896160365</v>
      </c>
      <c r="AC64" s="402">
        <f>DB!K48*$X64</f>
        <v>0.20271834432175004</v>
      </c>
      <c r="AD64" s="407">
        <f>DB!L48*$X64</f>
        <v>1836.5961607362967</v>
      </c>
      <c r="AE64" s="401">
        <f>DB!M48*$X64</f>
        <v>23.059211666599463</v>
      </c>
      <c r="AF64" s="401">
        <f>DB!N48*$X64</f>
        <v>2.4395454760446911</v>
      </c>
      <c r="AG64" s="401">
        <f>DB!O48*$X64</f>
        <v>2.290775543233587</v>
      </c>
      <c r="AH64" s="401">
        <f>DB!P48*$X64</f>
        <v>2.281309528592109</v>
      </c>
      <c r="AI64" s="401">
        <f>DB!Q48*$X64</f>
        <v>0.48276674671451764</v>
      </c>
      <c r="AJ64" s="401">
        <f>DB!R48*$X64</f>
        <v>2.0351931479141534</v>
      </c>
      <c r="AK64" s="402">
        <f>DB!S48*1000*$X64</f>
        <v>0.22718435139506776</v>
      </c>
      <c r="AL64" s="401">
        <f>DB!T48*$X64</f>
        <v>0.3313105124511429</v>
      </c>
      <c r="AM64" s="400">
        <f>DB!U48*1000*$X64</f>
        <v>10.412616105607052</v>
      </c>
      <c r="AN64" s="400">
        <f>DB!V48*1000*$X64</f>
        <v>59.635892241205717</v>
      </c>
      <c r="AO64" s="400">
        <f>DB!W48*1000*$X64</f>
        <v>39.757261494135989</v>
      </c>
      <c r="AP64" s="401">
        <f>DB!X48*1000*$X64</f>
        <v>6.7208703954373341</v>
      </c>
      <c r="AQ64" s="400">
        <f>DB!Y48*1000*$X64</f>
        <v>3.3131051245114138</v>
      </c>
      <c r="AR64" s="400">
        <f>DB!Z48*1000*$X64</f>
        <v>7.0048508346812621</v>
      </c>
      <c r="AS64" s="400">
        <f>DB!AA48*1000*$X64</f>
        <v>2.7451442460237421</v>
      </c>
      <c r="AT64" s="400">
        <f>DB!AB48*1000*$X64</f>
        <v>21.771833675360401</v>
      </c>
      <c r="AU64" s="400">
        <f>DB!AC48*1000*$X64</f>
        <v>40.703862958282372</v>
      </c>
      <c r="AV64" s="400">
        <f>DB!AD48*1000*$X64</f>
        <v>104.12616105607206</v>
      </c>
      <c r="AW64" s="401">
        <f>DB!AE48*1000*$X64</f>
        <v>15.145623426337696</v>
      </c>
      <c r="AX64" s="401">
        <f>DB!AF48*$X64</f>
        <v>7.9514522988271844E-2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2</v>
      </c>
      <c r="I65" s="224">
        <f>DB!AJ49</f>
        <v>1</v>
      </c>
      <c r="J65" s="224">
        <f>DB!AK49</f>
        <v>6</v>
      </c>
      <c r="K65" s="224">
        <f>DB!AL49</f>
        <v>7</v>
      </c>
      <c r="L65" s="224">
        <f>DB!AM49</f>
        <v>0</v>
      </c>
      <c r="M65" s="224">
        <f>DB!AN49</f>
        <v>1</v>
      </c>
      <c r="N65" s="224">
        <f>DB!AO49</f>
        <v>1</v>
      </c>
      <c r="O65" s="224">
        <f>DB!AP49</f>
        <v>1</v>
      </c>
      <c r="P65" s="224">
        <f>DB!AQ49</f>
        <v>0</v>
      </c>
      <c r="Q65" s="224">
        <f>DB!AR49</f>
        <v>0</v>
      </c>
      <c r="R65" s="224">
        <f t="shared" si="57"/>
        <v>19</v>
      </c>
      <c r="S65" s="224">
        <f>DB!AS49</f>
        <v>0</v>
      </c>
      <c r="T65" s="225">
        <f>DB!C49</f>
        <v>19</v>
      </c>
      <c r="U65" s="335">
        <f>DB!E49</f>
        <v>120</v>
      </c>
      <c r="V65" s="352">
        <f>DB!F49*1000</f>
        <v>0.16615900621117999</v>
      </c>
      <c r="W65" s="177">
        <f t="shared" si="55"/>
        <v>6.3157894736842106</v>
      </c>
      <c r="X65" s="457">
        <v>0.76979293544457972</v>
      </c>
      <c r="Y65" s="400">
        <f t="shared" si="56"/>
        <v>0.12790802914185839</v>
      </c>
      <c r="Z65" s="398">
        <f>DB!H49*$X65</f>
        <v>1.483733138045559E-3</v>
      </c>
      <c r="AA65" s="402">
        <f>DB!I49*$X65</f>
        <v>1.1413331831119709E-3</v>
      </c>
      <c r="AB65" s="402">
        <f>DB!J49*$X65</f>
        <v>1.2554665014231617E-3</v>
      </c>
      <c r="AC65" s="402">
        <f>DB!K49*$X65</f>
        <v>1.3695998197343605E-3</v>
      </c>
      <c r="AD65" s="407">
        <f>DB!L49*$X65</f>
        <v>12.408357907051705</v>
      </c>
      <c r="AE65" s="401">
        <f>DB!M49*$X65</f>
        <v>0.15579197949478335</v>
      </c>
      <c r="AF65" s="401">
        <f>DB!N49*$X65</f>
        <v>1.6481986647056603E-2</v>
      </c>
      <c r="AG65" s="401">
        <f>DB!O49*$X65</f>
        <v>1.5476871526164882E-2</v>
      </c>
      <c r="AH65" s="401">
        <f>DB!P49*$X65</f>
        <v>1.5412917511593946E-2</v>
      </c>
      <c r="AI65" s="401">
        <f>DB!Q49*$X65</f>
        <v>3.2616547431173894E-3</v>
      </c>
      <c r="AJ65" s="401">
        <f>DB!R49*$X65</f>
        <v>1.3750113132749818E-2</v>
      </c>
      <c r="AK65" s="402">
        <f>DB!S49*1000*$X65</f>
        <v>1.534896349702301E-3</v>
      </c>
      <c r="AL65" s="401">
        <f>DB!T49*$X65</f>
        <v>2.2383905099825222E-3</v>
      </c>
      <c r="AM65" s="400">
        <f>DB!U49*1000*$X65</f>
        <v>7.0349416028022208E-2</v>
      </c>
      <c r="AN65" s="400">
        <f>DB!V49*1000*$X65</f>
        <v>0.40291029179685389</v>
      </c>
      <c r="AO65" s="400">
        <f>DB!W49*1000*$X65</f>
        <v>0.26860686119790261</v>
      </c>
      <c r="AP65" s="401">
        <f>DB!X49*1000*$X65</f>
        <v>4.5407350345359733E-2</v>
      </c>
      <c r="AQ65" s="400">
        <f>DB!Y49*1000*$X65</f>
        <v>2.238390509982522E-2</v>
      </c>
      <c r="AR65" s="400">
        <f>DB!Z49*1000*$X65</f>
        <v>4.7325970782487611E-2</v>
      </c>
      <c r="AS65" s="400">
        <f>DB!AA49*1000*$X65</f>
        <v>1.854666422556947E-2</v>
      </c>
      <c r="AT65" s="400">
        <f>DB!AB49*1000*$X65</f>
        <v>0.14709423351313716</v>
      </c>
      <c r="AU65" s="400">
        <f>DB!AC49*1000*$X65</f>
        <v>0.27500226265499556</v>
      </c>
      <c r="AV65" s="400">
        <f>DB!AD49*1000*$X65</f>
        <v>0.70349416028022205</v>
      </c>
      <c r="AW65" s="401">
        <f>DB!AE49*1000*$X65</f>
        <v>0.10232642331348672</v>
      </c>
      <c r="AX65" s="401">
        <f>DB!AF49*$X65</f>
        <v>5.3721372239580532E-4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17</v>
      </c>
      <c r="I66" s="224">
        <f>DB!AJ50</f>
        <v>161</v>
      </c>
      <c r="J66" s="224">
        <f>DB!AK50</f>
        <v>172</v>
      </c>
      <c r="K66" s="224">
        <f>DB!AL50</f>
        <v>585</v>
      </c>
      <c r="L66" s="224">
        <f>DB!AM50</f>
        <v>103</v>
      </c>
      <c r="M66" s="224">
        <f>DB!AN50</f>
        <v>112</v>
      </c>
      <c r="N66" s="224">
        <f>DB!AO50</f>
        <v>38</v>
      </c>
      <c r="O66" s="224">
        <f>DB!AP50</f>
        <v>44</v>
      </c>
      <c r="P66" s="224">
        <f>DB!AQ50</f>
        <v>38</v>
      </c>
      <c r="Q66" s="224">
        <f>DB!AR50</f>
        <v>0</v>
      </c>
      <c r="R66" s="224">
        <f t="shared" si="57"/>
        <v>1270</v>
      </c>
      <c r="S66" s="224">
        <f>DB!AS50</f>
        <v>2</v>
      </c>
      <c r="T66" s="225">
        <f>DB!C50</f>
        <v>1272</v>
      </c>
      <c r="U66" s="335">
        <f>DB!E50</f>
        <v>8433.5100000000093</v>
      </c>
      <c r="V66" s="352">
        <f>DB!F50*1000</f>
        <v>3.5370140939999799</v>
      </c>
      <c r="W66" s="177">
        <f t="shared" si="55"/>
        <v>6.6301179245283093</v>
      </c>
      <c r="X66" s="457">
        <v>0.76979293544457972</v>
      </c>
      <c r="Y66" s="400">
        <f t="shared" si="56"/>
        <v>2.7227684621290953</v>
      </c>
      <c r="Z66" s="398">
        <f>DB!H50*$X66</f>
        <v>7.0456870050787171E-2</v>
      </c>
      <c r="AA66" s="402">
        <f>DB!I50*$X66</f>
        <v>5.3450039348872228E-2</v>
      </c>
      <c r="AB66" s="402">
        <f>DB!J50*$X66</f>
        <v>5.8309133835133531E-2</v>
      </c>
      <c r="AC66" s="402">
        <f>DB!K50*$X66</f>
        <v>6.5597775564527103E-2</v>
      </c>
      <c r="AD66" s="407">
        <f>DB!L50*$X66</f>
        <v>264.13576851114732</v>
      </c>
      <c r="AE66" s="401">
        <f>DB!M50*$X66</f>
        <v>3.3163319868732564</v>
      </c>
      <c r="AF66" s="401">
        <f>DB!N50*$X66</f>
        <v>0.27288394999163251</v>
      </c>
      <c r="AG66" s="401">
        <f>DB!O50*$X66</f>
        <v>0.32945498391761779</v>
      </c>
      <c r="AH66" s="401">
        <f>DB!P50*$X66</f>
        <v>0.32809359968655477</v>
      </c>
      <c r="AI66" s="401">
        <f>DB!Q50*$X66</f>
        <v>6.9430595784291699E-2</v>
      </c>
      <c r="AJ66" s="401">
        <f>DB!R50*$X66</f>
        <v>0.29269760967887787</v>
      </c>
      <c r="AK66" s="402">
        <f>DB!S50*1000*$X66</f>
        <v>3.2673221545549788E-2</v>
      </c>
      <c r="AL66" s="401">
        <f>DB!T50*$X66</f>
        <v>4.7648448087259668E-2</v>
      </c>
      <c r="AM66" s="400">
        <f>DB!U50*1000*$X66</f>
        <v>1.4975226541710032</v>
      </c>
      <c r="AN66" s="400">
        <f>DB!V50*1000*$X66</f>
        <v>8.5767206557067759</v>
      </c>
      <c r="AO66" s="400">
        <f>DB!W50*1000*$X66</f>
        <v>5.7178137704711176</v>
      </c>
      <c r="AP66" s="401">
        <f>DB!X50*1000*$X66</f>
        <v>0.96658280405583419</v>
      </c>
      <c r="AQ66" s="400">
        <f>DB!Y50*1000*$X66</f>
        <v>0.47648448087260203</v>
      </c>
      <c r="AR66" s="400">
        <f>DB!Z50*1000*$X66</f>
        <v>1.0074243309877708</v>
      </c>
      <c r="AS66" s="400">
        <f>DB!AA50*1000*$X66</f>
        <v>0.39480142700871257</v>
      </c>
      <c r="AT66" s="400">
        <f>DB!AB50*1000*$X66</f>
        <v>3.1311837314484388</v>
      </c>
      <c r="AU66" s="400">
        <f>DB!AC50*1000*$X66</f>
        <v>5.8539521935775181</v>
      </c>
      <c r="AV66" s="400">
        <f>DB!AD50*1000*$X66</f>
        <v>14.975226541710262</v>
      </c>
      <c r="AW66" s="401">
        <f>DB!AE50*1000*$X66</f>
        <v>2.1782147697033039</v>
      </c>
      <c r="AX66" s="401">
        <f>DB!AF50*$X66</f>
        <v>1.1435627540942265E-2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211</v>
      </c>
      <c r="I67" s="224">
        <f>DB!AJ51</f>
        <v>695</v>
      </c>
      <c r="J67" s="224">
        <f>DB!AK51</f>
        <v>474</v>
      </c>
      <c r="K67" s="224">
        <f>DB!AL51</f>
        <v>1200</v>
      </c>
      <c r="L67" s="224">
        <f>DB!AM51</f>
        <v>311</v>
      </c>
      <c r="M67" s="224">
        <f>DB!AN51</f>
        <v>332</v>
      </c>
      <c r="N67" s="224">
        <f>DB!AO51</f>
        <v>239</v>
      </c>
      <c r="O67" s="224">
        <f>DB!AP51</f>
        <v>206</v>
      </c>
      <c r="P67" s="224">
        <f>DB!AQ51</f>
        <v>152</v>
      </c>
      <c r="Q67" s="224">
        <f>DB!AR51</f>
        <v>18</v>
      </c>
      <c r="R67" s="224">
        <f t="shared" si="57"/>
        <v>3838</v>
      </c>
      <c r="S67" s="224">
        <f>DB!AS51</f>
        <v>19</v>
      </c>
      <c r="T67" s="225">
        <f>DB!C51</f>
        <v>3857</v>
      </c>
      <c r="U67" s="335">
        <f>DB!E51</f>
        <v>19503.800000000101</v>
      </c>
      <c r="V67" s="352">
        <f>DB!F51*1000</f>
        <v>11.057838161860401</v>
      </c>
      <c r="W67" s="177">
        <f t="shared" si="55"/>
        <v>5.056728026963988</v>
      </c>
      <c r="X67" s="457">
        <v>0.76979293544457972</v>
      </c>
      <c r="Y67" s="400">
        <f t="shared" si="56"/>
        <v>8.5122456982896129</v>
      </c>
      <c r="Z67" s="398">
        <f>DB!H51*$X67</f>
        <v>8.3550965469363081E-2</v>
      </c>
      <c r="AA67" s="402">
        <f>DB!I51*$X67</f>
        <v>6.8359880838573681E-2</v>
      </c>
      <c r="AB67" s="402">
        <f>DB!J51*$X67</f>
        <v>7.5955423153967874E-2</v>
      </c>
      <c r="AC67" s="402">
        <f>DB!K51*$X67</f>
        <v>8.3550965469363081E-2</v>
      </c>
      <c r="AD67" s="407">
        <f>DB!L51*$X67</f>
        <v>825.7729551910619</v>
      </c>
      <c r="AE67" s="401">
        <f>DB!M51*$X67</f>
        <v>10.367915260517313</v>
      </c>
      <c r="AF67" s="401">
        <f>DB!N51*$X67</f>
        <v>1.218746529369968</v>
      </c>
      <c r="AG67" s="401">
        <f>DB!O51*$X67</f>
        <v>1.0299817294930522</v>
      </c>
      <c r="AH67" s="401">
        <f>DB!P51*$X67</f>
        <v>1.0257256066438227</v>
      </c>
      <c r="AI67" s="401">
        <f>DB!Q51*$X67</f>
        <v>0.21706226530638267</v>
      </c>
      <c r="AJ67" s="401">
        <f>DB!R51*$X67</f>
        <v>0.91506641256615406</v>
      </c>
      <c r="AK67" s="402">
        <f>DB!S51*1000*$X67</f>
        <v>0.10214694837947938</v>
      </c>
      <c r="AL67" s="401">
        <f>DB!T51*$X67</f>
        <v>0.14896429972007208</v>
      </c>
      <c r="AM67" s="400">
        <f>DB!U51*1000*$X67</f>
        <v>4.6817351340594486</v>
      </c>
      <c r="AN67" s="400">
        <f>DB!V51*1000*$X67</f>
        <v>26.813573949613541</v>
      </c>
      <c r="AO67" s="400">
        <f>DB!W51*1000*$X67</f>
        <v>17.875715966407924</v>
      </c>
      <c r="AP67" s="401">
        <f>DB!X51*1000*$X67</f>
        <v>3.0218472228929416</v>
      </c>
      <c r="AQ67" s="400">
        <f>DB!Y51*1000*$X67</f>
        <v>1.4896429972007594</v>
      </c>
      <c r="AR67" s="400">
        <f>DB!Z51*1000*$X67</f>
        <v>3.1495309083671814</v>
      </c>
      <c r="AS67" s="400">
        <f>DB!AA51*1000*$X67</f>
        <v>1.2342756262520262</v>
      </c>
      <c r="AT67" s="400">
        <f>DB!AB51*1000*$X67</f>
        <v>9.7890825530336247</v>
      </c>
      <c r="AU67" s="400">
        <f>DB!AC51*1000*$X67</f>
        <v>18.301328251321927</v>
      </c>
      <c r="AV67" s="400">
        <f>DB!AD51*1000*$X67</f>
        <v>46.817351340594954</v>
      </c>
      <c r="AW67" s="401">
        <f>DB!AE51*1000*$X67</f>
        <v>6.809796558631799</v>
      </c>
      <c r="AX67" s="401">
        <f>DB!AF51*$X67</f>
        <v>3.5751431932815776E-2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69</v>
      </c>
      <c r="I68" s="227">
        <f>DB!AJ52</f>
        <v>216</v>
      </c>
      <c r="J68" s="227">
        <f>DB!AK52</f>
        <v>203</v>
      </c>
      <c r="K68" s="227">
        <f>DB!AL52</f>
        <v>275</v>
      </c>
      <c r="L68" s="227">
        <f>DB!AM52</f>
        <v>20</v>
      </c>
      <c r="M68" s="227">
        <f>DB!AN52</f>
        <v>13</v>
      </c>
      <c r="N68" s="227">
        <f>DB!AO52</f>
        <v>21</v>
      </c>
      <c r="O68" s="227">
        <f>DB!AP52</f>
        <v>20</v>
      </c>
      <c r="P68" s="227">
        <f>DB!AQ52</f>
        <v>10</v>
      </c>
      <c r="Q68" s="227">
        <f>DB!AR52</f>
        <v>4</v>
      </c>
      <c r="R68" s="227">
        <f t="shared" si="57"/>
        <v>851</v>
      </c>
      <c r="S68" s="227">
        <f>DB!AS52</f>
        <v>7</v>
      </c>
      <c r="T68" s="228">
        <f>DB!C52</f>
        <v>858</v>
      </c>
      <c r="U68" s="336">
        <f>DB!E52</f>
        <v>5983.71</v>
      </c>
      <c r="V68" s="353">
        <f>DB!F52*1000</f>
        <v>7.5394746000000001</v>
      </c>
      <c r="W68" s="204">
        <f t="shared" si="55"/>
        <v>6.9740209790209793</v>
      </c>
      <c r="X68" s="458">
        <v>0.76979293544457972</v>
      </c>
      <c r="Y68" s="411">
        <f t="shared" si="56"/>
        <v>5.8038342840438482</v>
      </c>
      <c r="Z68" s="399">
        <f>DB!H52*$X68</f>
        <v>6.7324477694909027E-2</v>
      </c>
      <c r="AA68" s="408">
        <f>DB!I52*$X68</f>
        <v>5.1788059765314323E-2</v>
      </c>
      <c r="AB68" s="408">
        <f>DB!J52*$X68</f>
        <v>5.6966865741845944E-2</v>
      </c>
      <c r="AC68" s="408">
        <f>DB!K52*$X68</f>
        <v>6.2145671718377565E-2</v>
      </c>
      <c r="AD68" s="409">
        <f>DB!L52*$X68</f>
        <v>563.02996389509383</v>
      </c>
      <c r="AE68" s="410">
        <f>DB!M52*$X68</f>
        <v>7.0690701579653759</v>
      </c>
      <c r="AF68" s="410">
        <f>DB!N52*$X68</f>
        <v>0.74787110561486936</v>
      </c>
      <c r="AG68" s="410">
        <f>DB!O52*$X68</f>
        <v>0.70226394836930262</v>
      </c>
      <c r="AH68" s="410">
        <f>DB!P52*$X68</f>
        <v>0.69936203122728757</v>
      </c>
      <c r="AI68" s="410">
        <f>DB!Q52*$X68</f>
        <v>0.14799777424311814</v>
      </c>
      <c r="AJ68" s="410">
        <f>DB!R52*$X68</f>
        <v>0.62391218553471062</v>
      </c>
      <c r="AK68" s="408">
        <f>DB!S52*1000*$X68</f>
        <v>6.9646011408526803E-2</v>
      </c>
      <c r="AL68" s="410">
        <f>DB!T52*$X68</f>
        <v>0.10156709997076735</v>
      </c>
      <c r="AM68" s="411">
        <f>DB!U52*1000*$X68</f>
        <v>3.1921088562241096</v>
      </c>
      <c r="AN68" s="411">
        <f>DB!V52*1000*$X68</f>
        <v>18.282077994738199</v>
      </c>
      <c r="AO68" s="411">
        <f>DB!W52*1000*$X68</f>
        <v>12.188051996492007</v>
      </c>
      <c r="AP68" s="410">
        <f>DB!X52*1000*$X68</f>
        <v>2.0603611708355509</v>
      </c>
      <c r="AQ68" s="411">
        <f>DB!Y52*1000*$X68</f>
        <v>1.0156709997076658</v>
      </c>
      <c r="AR68" s="411">
        <f>DB!Z52*1000*$X68</f>
        <v>2.1474186850962163</v>
      </c>
      <c r="AS68" s="411">
        <f>DB!AA52*1000*$X68</f>
        <v>0.84155597118635794</v>
      </c>
      <c r="AT68" s="411">
        <f>DB!AB52*1000*$X68</f>
        <v>6.6744094266504561</v>
      </c>
      <c r="AU68" s="411">
        <f>DB!AC52*1000*$X68</f>
        <v>12.47824371069435</v>
      </c>
      <c r="AV68" s="411">
        <f>DB!AD52*1000*$X68</f>
        <v>31.92108856224101</v>
      </c>
      <c r="AW68" s="410">
        <f>DB!AE52*1000*$X68</f>
        <v>4.643067427235132</v>
      </c>
      <c r="AX68" s="410">
        <f>DB!AF52*$X68</f>
        <v>2.4376103992984011E-2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1991</v>
      </c>
      <c r="I69" s="230">
        <f t="shared" si="58"/>
        <v>3496</v>
      </c>
      <c r="J69" s="230">
        <f t="shared" si="58"/>
        <v>2620</v>
      </c>
      <c r="K69" s="230">
        <f t="shared" si="58"/>
        <v>6786</v>
      </c>
      <c r="L69" s="230">
        <f t="shared" si="58"/>
        <v>826</v>
      </c>
      <c r="M69" s="230">
        <f t="shared" si="58"/>
        <v>858</v>
      </c>
      <c r="N69" s="230">
        <f t="shared" si="58"/>
        <v>736</v>
      </c>
      <c r="O69" s="230">
        <f t="shared" si="58"/>
        <v>959</v>
      </c>
      <c r="P69" s="230">
        <f t="shared" si="58"/>
        <v>978</v>
      </c>
      <c r="Q69" s="230">
        <f t="shared" si="58"/>
        <v>79</v>
      </c>
      <c r="R69" s="230">
        <f t="shared" si="58"/>
        <v>19329</v>
      </c>
      <c r="S69" s="230">
        <f t="shared" si="58"/>
        <v>77</v>
      </c>
      <c r="T69" s="231">
        <f>SUM(T62:T68)</f>
        <v>19406</v>
      </c>
      <c r="U69" s="337">
        <f>SUM(U62:U68)</f>
        <v>115872.04000000031</v>
      </c>
      <c r="V69" s="354">
        <f t="shared" ref="V69:AX69" si="59">SUM(V62:V68)</f>
        <v>245.97412933725295</v>
      </c>
      <c r="W69" s="239"/>
      <c r="X69" s="395"/>
      <c r="Y69" s="445">
        <f t="shared" ref="Y69" si="60">SUM(Y62:Y68)</f>
        <v>189.34914706594867</v>
      </c>
      <c r="Z69" s="447">
        <f t="shared" si="59"/>
        <v>15.069613686233916</v>
      </c>
      <c r="AA69" s="448">
        <f t="shared" si="59"/>
        <v>11.771927194406002</v>
      </c>
      <c r="AB69" s="448">
        <f t="shared" si="59"/>
        <v>12.703249901387601</v>
      </c>
      <c r="AC69" s="448">
        <f t="shared" si="59"/>
        <v>14.282632997812875</v>
      </c>
      <c r="AD69" s="444">
        <f t="shared" si="59"/>
        <v>18368.760756868509</v>
      </c>
      <c r="AE69" s="449">
        <f t="shared" si="59"/>
        <v>230.62726112632944</v>
      </c>
      <c r="AF69" s="449">
        <f t="shared" si="59"/>
        <v>13.367205992242967</v>
      </c>
      <c r="AG69" s="449">
        <f t="shared" si="59"/>
        <v>22.911246794980045</v>
      </c>
      <c r="AH69" s="449">
        <f t="shared" si="59"/>
        <v>22.816572221446577</v>
      </c>
      <c r="AI69" s="449">
        <f t="shared" si="59"/>
        <v>4.8284032501817444</v>
      </c>
      <c r="AJ69" s="449">
        <f t="shared" si="59"/>
        <v>20.355033309589423</v>
      </c>
      <c r="AK69" s="448">
        <f t="shared" ref="AK69" si="61">SUM(AK62:AK68)</f>
        <v>2.2721897647914595</v>
      </c>
      <c r="AL69" s="449">
        <f t="shared" si="59"/>
        <v>3.31361007365417</v>
      </c>
      <c r="AM69" s="445">
        <f t="shared" si="59"/>
        <v>104.14203088627403</v>
      </c>
      <c r="AN69" s="445">
        <f t="shared" si="59"/>
        <v>596.44981325777485</v>
      </c>
      <c r="AO69" s="445">
        <f t="shared" ref="AO69" si="62">SUM(AO62:AO68)</f>
        <v>397.63320883852282</v>
      </c>
      <c r="AP69" s="449">
        <f t="shared" si="59"/>
        <v>67.218947208411905</v>
      </c>
      <c r="AQ69" s="445">
        <f t="shared" ref="AQ69:AR69" si="63">SUM(AQ62:AQ68)</f>
        <v>33.136100736542602</v>
      </c>
      <c r="AR69" s="445">
        <f t="shared" si="63"/>
        <v>70.05918441439978</v>
      </c>
      <c r="AS69" s="445">
        <f t="shared" si="59"/>
        <v>27.455626324563603</v>
      </c>
      <c r="AT69" s="445">
        <f t="shared" si="59"/>
        <v>217.75151912583817</v>
      </c>
      <c r="AU69" s="445">
        <f t="shared" si="59"/>
        <v>407.10066619180077</v>
      </c>
      <c r="AV69" s="445">
        <f t="shared" si="59"/>
        <v>1041.4203088627132</v>
      </c>
      <c r="AW69" s="449">
        <f t="shared" ref="AW69" si="64">SUM(AW62:AW68)</f>
        <v>151.47931765276289</v>
      </c>
      <c r="AX69" s="449">
        <f t="shared" si="59"/>
        <v>0.79526641767704476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2056</v>
      </c>
      <c r="I71" s="230">
        <f t="shared" si="65"/>
        <v>3827</v>
      </c>
      <c r="J71" s="230">
        <f t="shared" si="65"/>
        <v>2961</v>
      </c>
      <c r="K71" s="230">
        <f t="shared" si="65"/>
        <v>7525</v>
      </c>
      <c r="L71" s="230">
        <f t="shared" si="65"/>
        <v>899</v>
      </c>
      <c r="M71" s="230">
        <f t="shared" si="65"/>
        <v>895</v>
      </c>
      <c r="N71" s="230">
        <f t="shared" si="65"/>
        <v>769</v>
      </c>
      <c r="O71" s="230">
        <f t="shared" si="65"/>
        <v>1037</v>
      </c>
      <c r="P71" s="230">
        <f t="shared" si="65"/>
        <v>1058</v>
      </c>
      <c r="Q71" s="230">
        <f t="shared" si="65"/>
        <v>86</v>
      </c>
      <c r="R71" s="230">
        <f t="shared" si="65"/>
        <v>21113</v>
      </c>
      <c r="S71" s="230">
        <f>SUM(S60,S69)</f>
        <v>81</v>
      </c>
      <c r="T71" s="231">
        <f>SUM(T60,T69)</f>
        <v>21194</v>
      </c>
      <c r="U71" s="337">
        <f>SUM(U60,U69)</f>
        <v>158720.59000000032</v>
      </c>
      <c r="V71" s="354">
        <f t="shared" ref="V71:AX71" si="66">SUM(V60,V69)</f>
        <v>410.64906457932193</v>
      </c>
      <c r="W71" s="239"/>
      <c r="X71" s="395"/>
      <c r="Y71" s="445">
        <f t="shared" ref="Y71" si="67">SUM(Y60,Y69)</f>
        <v>316.11474886008705</v>
      </c>
      <c r="Z71" s="447">
        <f t="shared" si="66"/>
        <v>19.591909514232238</v>
      </c>
      <c r="AA71" s="448">
        <f t="shared" si="66"/>
        <v>15.389311649596907</v>
      </c>
      <c r="AB71" s="448">
        <f t="shared" si="66"/>
        <v>16.546862199780382</v>
      </c>
      <c r="AC71" s="448">
        <f t="shared" si="66"/>
        <v>18.578700982609359</v>
      </c>
      <c r="AD71" s="444">
        <f t="shared" si="66"/>
        <v>30666.291786917791</v>
      </c>
      <c r="AE71" s="449">
        <f t="shared" si="66"/>
        <v>385.02776411158993</v>
      </c>
      <c r="AF71" s="449">
        <f t="shared" si="66"/>
        <v>24.760367180902122</v>
      </c>
      <c r="AG71" s="449">
        <f t="shared" si="66"/>
        <v>38.249884612070709</v>
      </c>
      <c r="AH71" s="449">
        <f t="shared" si="66"/>
        <v>38.091827237640324</v>
      </c>
      <c r="AI71" s="449">
        <f t="shared" si="66"/>
        <v>8.0609260959322633</v>
      </c>
      <c r="AJ71" s="449">
        <f t="shared" si="66"/>
        <v>33.982335502459215</v>
      </c>
      <c r="AK71" s="448">
        <f t="shared" ref="AK71" si="68">SUM(AK60,AK69)</f>
        <v>3.7933769863211197</v>
      </c>
      <c r="AL71" s="449">
        <f t="shared" si="66"/>
        <v>5.5320081050515908</v>
      </c>
      <c r="AM71" s="445">
        <f t="shared" si="66"/>
        <v>173.86311187304972</v>
      </c>
      <c r="AN71" s="445">
        <f t="shared" si="66"/>
        <v>995.76145890930979</v>
      </c>
      <c r="AO71" s="445">
        <f t="shared" ref="AO71" si="69">SUM(AO60,AO69)</f>
        <v>663.84097260621343</v>
      </c>
      <c r="AP71" s="449">
        <f t="shared" si="66"/>
        <v>112.22073584533118</v>
      </c>
      <c r="AQ71" s="445">
        <f t="shared" ref="AQ71:AR71" si="70">SUM(AQ60,AQ69)</f>
        <v>55.320081050516734</v>
      </c>
      <c r="AR71" s="445">
        <f t="shared" si="70"/>
        <v>116.96245707823043</v>
      </c>
      <c r="AS71" s="445">
        <f t="shared" si="66"/>
        <v>45.836638584713583</v>
      </c>
      <c r="AT71" s="445">
        <f t="shared" si="66"/>
        <v>363.53196118909727</v>
      </c>
      <c r="AU71" s="445">
        <f t="shared" si="66"/>
        <v>679.64671004919819</v>
      </c>
      <c r="AV71" s="445">
        <f t="shared" si="66"/>
        <v>1738.6311187304764</v>
      </c>
      <c r="AW71" s="449">
        <f t="shared" ref="AW71" si="71">SUM(AW60,AW69)</f>
        <v>252.89179908807282</v>
      </c>
      <c r="AX71" s="449">
        <f t="shared" si="66"/>
        <v>1.3276819452124251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2067</v>
      </c>
      <c r="I74" s="224">
        <f t="shared" si="72"/>
        <v>3853</v>
      </c>
      <c r="J74" s="224">
        <f t="shared" si="72"/>
        <v>2973</v>
      </c>
      <c r="K74" s="224">
        <f t="shared" si="72"/>
        <v>7535</v>
      </c>
      <c r="L74" s="224">
        <f t="shared" si="72"/>
        <v>899</v>
      </c>
      <c r="M74" s="224">
        <f t="shared" si="72"/>
        <v>901</v>
      </c>
      <c r="N74" s="224">
        <f t="shared" si="72"/>
        <v>770</v>
      </c>
      <c r="O74" s="224">
        <f t="shared" si="72"/>
        <v>1046</v>
      </c>
      <c r="P74" s="224">
        <f t="shared" si="72"/>
        <v>1067</v>
      </c>
      <c r="Q74" s="224">
        <f t="shared" si="72"/>
        <v>87</v>
      </c>
      <c r="R74" s="224">
        <f t="shared" si="72"/>
        <v>21198</v>
      </c>
      <c r="S74" s="224">
        <f>SUM(S52,S71)</f>
        <v>81</v>
      </c>
      <c r="T74" s="225">
        <f>SUM(T52,T71)</f>
        <v>21327</v>
      </c>
      <c r="U74" s="335">
        <f>SUM(U52,U71)</f>
        <v>164513.14000000031</v>
      </c>
      <c r="V74" s="352">
        <f t="shared" ref="V74:AX74" si="73">SUM(V52,V71)</f>
        <v>429.46424644292347</v>
      </c>
      <c r="W74" s="173"/>
      <c r="X74" s="385"/>
      <c r="Y74" s="400">
        <f t="shared" ref="Y74" si="74">SUM(Y52,Y71)</f>
        <v>325.9528692061038</v>
      </c>
      <c r="Z74" s="398">
        <f t="shared" si="73"/>
        <v>19.765119606753775</v>
      </c>
      <c r="AA74" s="402">
        <f t="shared" si="73"/>
        <v>15.523812808068547</v>
      </c>
      <c r="AB74" s="402">
        <f t="shared" si="73"/>
        <v>16.700521803136368</v>
      </c>
      <c r="AC74" s="402">
        <f t="shared" si="73"/>
        <v>18.751911075130895</v>
      </c>
      <c r="AD74" s="407">
        <f>SUM(AD52,AD71)</f>
        <v>31610.119911684102</v>
      </c>
      <c r="AE74" s="401">
        <f t="shared" si="73"/>
        <v>399.60785846438682</v>
      </c>
      <c r="AF74" s="401">
        <f t="shared" si="73"/>
        <v>25.521583948229239</v>
      </c>
      <c r="AG74" s="401">
        <f t="shared" si="73"/>
        <v>41.6610292484078</v>
      </c>
      <c r="AH74" s="401">
        <f t="shared" si="73"/>
        <v>38.761266608457916</v>
      </c>
      <c r="AI74" s="401">
        <f t="shared" si="73"/>
        <v>8.6056002132708276</v>
      </c>
      <c r="AJ74" s="401">
        <f t="shared" si="73"/>
        <v>34.245728815359392</v>
      </c>
      <c r="AK74" s="402">
        <f t="shared" ref="AK74" si="75">SUM(AK52,AK71)</f>
        <v>3.8801313202814494</v>
      </c>
      <c r="AL74" s="401">
        <f t="shared" si="73"/>
        <v>5.8123945349130688</v>
      </c>
      <c r="AM74" s="400">
        <f t="shared" si="73"/>
        <v>173.86311187304972</v>
      </c>
      <c r="AN74" s="400">
        <f t="shared" si="73"/>
        <v>1048.5295589470361</v>
      </c>
      <c r="AO74" s="400">
        <f t="shared" ref="AO74" si="76">SUM(AO52,AO71)</f>
        <v>706.14489009408555</v>
      </c>
      <c r="AP74" s="401">
        <f t="shared" si="73"/>
        <v>127.96172839895799</v>
      </c>
      <c r="AQ74" s="400">
        <f t="shared" ref="AQ74:AR74" si="77">SUM(AQ52,AQ71)</f>
        <v>74.996321742550293</v>
      </c>
      <c r="AR74" s="400">
        <f t="shared" si="77"/>
        <v>116.96245707823043</v>
      </c>
      <c r="AS74" s="400">
        <f t="shared" si="73"/>
        <v>45.836638584713583</v>
      </c>
      <c r="AT74" s="400">
        <f t="shared" si="73"/>
        <v>381.24057781192744</v>
      </c>
      <c r="AU74" s="400">
        <f t="shared" si="73"/>
        <v>679.64671004919819</v>
      </c>
      <c r="AV74" s="400">
        <f t="shared" si="73"/>
        <v>1738.6311187304764</v>
      </c>
      <c r="AW74" s="401">
        <f t="shared" ref="AW74" si="78">SUM(AW52,AW71)</f>
        <v>252.89179908807282</v>
      </c>
      <c r="AX74" s="401">
        <f t="shared" si="73"/>
        <v>1.3276819452124251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2070</v>
      </c>
      <c r="I77" s="230">
        <f t="shared" si="79"/>
        <v>3875</v>
      </c>
      <c r="J77" s="230">
        <f t="shared" si="79"/>
        <v>2979</v>
      </c>
      <c r="K77" s="230">
        <f t="shared" si="79"/>
        <v>7565</v>
      </c>
      <c r="L77" s="230">
        <f t="shared" si="79"/>
        <v>962</v>
      </c>
      <c r="M77" s="230">
        <f t="shared" si="79"/>
        <v>1162</v>
      </c>
      <c r="N77" s="230">
        <f t="shared" si="79"/>
        <v>1365</v>
      </c>
      <c r="O77" s="230">
        <f t="shared" si="79"/>
        <v>2151</v>
      </c>
      <c r="P77" s="230">
        <f t="shared" si="79"/>
        <v>2224</v>
      </c>
      <c r="Q77" s="230">
        <f t="shared" si="79"/>
        <v>184</v>
      </c>
      <c r="R77" s="230">
        <f t="shared" si="79"/>
        <v>24537</v>
      </c>
      <c r="S77" s="230">
        <f>SUM(S38,S74)</f>
        <v>84</v>
      </c>
      <c r="T77" s="231">
        <f>SUM(T38,T74)</f>
        <v>47139</v>
      </c>
      <c r="U77" s="337">
        <f>SUM(U38,U74)</f>
        <v>433830.26000000042</v>
      </c>
      <c r="V77" s="354">
        <f t="shared" ref="V77:AX77" si="80">SUM(V38,V74)</f>
        <v>1224.3419613495262</v>
      </c>
      <c r="W77" s="239"/>
      <c r="X77" s="382"/>
      <c r="Y77" s="445">
        <f t="shared" ref="Y77" si="81">SUM(Y38,Y74)</f>
        <v>1185.1126299558819</v>
      </c>
      <c r="Z77" s="447">
        <f t="shared" si="80"/>
        <v>78.308928886789857</v>
      </c>
      <c r="AA77" s="448">
        <f t="shared" si="80"/>
        <v>65.895121809229991</v>
      </c>
      <c r="AB77" s="448">
        <f t="shared" si="80"/>
        <v>70.060950629203148</v>
      </c>
      <c r="AC77" s="448">
        <f t="shared" si="80"/>
        <v>75.611963144649351</v>
      </c>
      <c r="AD77" s="444">
        <f>SUM(AD38,AD74)</f>
        <v>119298.38435269342</v>
      </c>
      <c r="AE77" s="449">
        <f t="shared" si="80"/>
        <v>1732.8650277971024</v>
      </c>
      <c r="AF77" s="449">
        <f t="shared" si="80"/>
        <v>89.420528853128332</v>
      </c>
      <c r="AG77" s="449">
        <f t="shared" si="80"/>
        <v>48.236773203634314</v>
      </c>
      <c r="AH77" s="449">
        <f t="shared" si="80"/>
        <v>178.32617436688923</v>
      </c>
      <c r="AI77" s="449">
        <f t="shared" si="80"/>
        <v>70.948484187174031</v>
      </c>
      <c r="AJ77" s="449">
        <f t="shared" si="80"/>
        <v>111.69221058154264</v>
      </c>
      <c r="AK77" s="448">
        <f t="shared" ref="AK77" si="82">SUM(AK38,AK74)</f>
        <v>66.527543455362107</v>
      </c>
      <c r="AL77" s="449">
        <f t="shared" si="80"/>
        <v>312.94515826819469</v>
      </c>
      <c r="AM77" s="445">
        <f t="shared" si="80"/>
        <v>4619.984599574087</v>
      </c>
      <c r="AN77" s="445">
        <f t="shared" si="80"/>
        <v>2237.5213129265135</v>
      </c>
      <c r="AO77" s="445">
        <f t="shared" ref="AO77" si="83">SUM(AO38,AO74)</f>
        <v>1513.3645159702742</v>
      </c>
      <c r="AP77" s="449">
        <f t="shared" si="80"/>
        <v>431.29610628924752</v>
      </c>
      <c r="AQ77" s="445">
        <f t="shared" ref="AQ77:AR77" si="84">SUM(AQ38,AQ74)</f>
        <v>1946.463000733123</v>
      </c>
      <c r="AR77" s="445">
        <f t="shared" si="84"/>
        <v>8644.8905821477656</v>
      </c>
      <c r="AS77" s="445">
        <f t="shared" si="80"/>
        <v>9982.020034061321</v>
      </c>
      <c r="AT77" s="445">
        <f t="shared" si="80"/>
        <v>850.97366541138706</v>
      </c>
      <c r="AU77" s="445">
        <f t="shared" si="80"/>
        <v>1632.1909137256857</v>
      </c>
      <c r="AV77" s="445">
        <f t="shared" si="80"/>
        <v>20293.101264199104</v>
      </c>
      <c r="AW77" s="449">
        <f t="shared" ref="AW77" si="85">SUM(AW38,AW74)</f>
        <v>479.86339605424064</v>
      </c>
      <c r="AX77" s="449">
        <f t="shared" si="80"/>
        <v>259.93844700162805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2</v>
      </c>
      <c r="L81" s="224">
        <f>DB!AM53</f>
        <v>106</v>
      </c>
      <c r="M81" s="224">
        <f>DB!AN53</f>
        <v>133</v>
      </c>
      <c r="N81" s="224">
        <f>DB!AO53</f>
        <v>31</v>
      </c>
      <c r="O81" s="224">
        <f>DB!AP53</f>
        <v>16</v>
      </c>
      <c r="P81" s="224">
        <f>DB!AQ53</f>
        <v>24</v>
      </c>
      <c r="Q81" s="224">
        <f>DB!AR53</f>
        <v>6</v>
      </c>
      <c r="R81" s="224">
        <f>SUM(H81:Q81)</f>
        <v>318</v>
      </c>
      <c r="S81" s="224">
        <f>DB!AS53</f>
        <v>1</v>
      </c>
      <c r="T81" s="225">
        <f>DB!C53</f>
        <v>319</v>
      </c>
      <c r="U81" s="335">
        <f>DB!E53</f>
        <v>4669.3</v>
      </c>
      <c r="V81" s="352">
        <f>DB!F53*1000</f>
        <v>17.316721615597199</v>
      </c>
      <c r="W81" s="177">
        <f t="shared" ref="W81:W91" si="86">IF(T81=0,0,U81/T81)</f>
        <v>14.637304075235111</v>
      </c>
      <c r="X81" s="450">
        <v>0.95763296901826367</v>
      </c>
      <c r="Y81" s="400">
        <f t="shared" ref="Y81:Y91" si="87">V81*X81</f>
        <v>16.583063534407088</v>
      </c>
      <c r="Z81" s="398">
        <f>DB!H53*$X81</f>
        <v>1.1070470529488683E-2</v>
      </c>
      <c r="AA81" s="402">
        <f>DB!I53*$X81</f>
        <v>9.1168580831083017E-3</v>
      </c>
      <c r="AB81" s="402">
        <f>DB!J53*$X81</f>
        <v>1.1070470529488683E-2</v>
      </c>
      <c r="AC81" s="402">
        <f>DB!K53*$X81</f>
        <v>1.1070470529488683E-2</v>
      </c>
      <c r="AD81" s="407">
        <f>DB!L53*$X81</f>
        <v>1215.8370522156633</v>
      </c>
      <c r="AE81" s="401">
        <f>DB!M53*$X81</f>
        <v>9.9498381206443304E-2</v>
      </c>
      <c r="AF81" s="401">
        <f>DB!N53*$X81</f>
        <v>0.6409354056048352</v>
      </c>
      <c r="AG81" s="401">
        <f>DB!O53*$X81</f>
        <v>0.99498381206442355</v>
      </c>
      <c r="AH81" s="401">
        <f>DB!P53*$X81</f>
        <v>1.4261434639590105E-2</v>
      </c>
      <c r="AI81" s="401">
        <f>DB!Q53*$X81</f>
        <v>3.3166127068814277E-4</v>
      </c>
      <c r="AJ81" s="401">
        <f>DB!R53*$X81</f>
        <v>1.4261434639590105E-2</v>
      </c>
      <c r="AK81" s="402">
        <f>DB!S53*1000*$X81</f>
        <v>1.8241369887847778E-2</v>
      </c>
      <c r="AL81" s="401">
        <f>DB!T53*$X81</f>
        <v>1.3266450827525711E-3</v>
      </c>
      <c r="AM81" s="400">
        <f>DB!U53*1000*$X81</f>
        <v>0.12437297650805414</v>
      </c>
      <c r="AN81" s="400">
        <f>DB!V53*1000*$X81</f>
        <v>4.5271763448931406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2</v>
      </c>
      <c r="I82" s="224">
        <f>DB!AJ54</f>
        <v>4</v>
      </c>
      <c r="J82" s="224">
        <f>DB!AK54</f>
        <v>2</v>
      </c>
      <c r="K82" s="224">
        <f>DB!AL54</f>
        <v>35</v>
      </c>
      <c r="L82" s="224">
        <f>DB!AM54</f>
        <v>7856</v>
      </c>
      <c r="M82" s="224">
        <f>DB!AN54</f>
        <v>5647</v>
      </c>
      <c r="N82" s="224">
        <f>DB!AO54</f>
        <v>1152</v>
      </c>
      <c r="O82" s="224">
        <f>DB!AP54</f>
        <v>473</v>
      </c>
      <c r="P82" s="224">
        <f>DB!AQ54</f>
        <v>545</v>
      </c>
      <c r="Q82" s="224">
        <f>DB!AR54</f>
        <v>76</v>
      </c>
      <c r="R82" s="224">
        <f t="shared" ref="R82:R91" si="88">SUM(H82:Q82)</f>
        <v>15792</v>
      </c>
      <c r="S82" s="224">
        <f>DB!AS54</f>
        <v>1</v>
      </c>
      <c r="T82" s="225">
        <f>DB!C54</f>
        <v>15793</v>
      </c>
      <c r="U82" s="335">
        <f>DB!E54</f>
        <v>369222.41999999899</v>
      </c>
      <c r="V82" s="352">
        <f>DB!F54*1000</f>
        <v>1406.62205150214</v>
      </c>
      <c r="W82" s="177">
        <f t="shared" si="86"/>
        <v>23.378865320078454</v>
      </c>
      <c r="X82" s="450">
        <v>0.95763296901826367</v>
      </c>
      <c r="Y82" s="400">
        <f t="shared" si="87"/>
        <v>1347.0276514665554</v>
      </c>
      <c r="Z82" s="398">
        <f>DB!H54*$X82</f>
        <v>0.37027717788584458</v>
      </c>
      <c r="AA82" s="402">
        <f>DB!I54*$X82</f>
        <v>0.31738043818787359</v>
      </c>
      <c r="AB82" s="402">
        <f>DB!J54*$X82</f>
        <v>0.37027717788584458</v>
      </c>
      <c r="AC82" s="402">
        <f>DB!K54*$X82</f>
        <v>0.37027717788584458</v>
      </c>
      <c r="AD82" s="407">
        <f>DB!L54*$X82</f>
        <v>98761.373350244146</v>
      </c>
      <c r="AE82" s="401">
        <f>DB!M54*$X82</f>
        <v>8.0821659087999649</v>
      </c>
      <c r="AF82" s="401">
        <f>DB!N54*$X82</f>
        <v>50.575115336924192</v>
      </c>
      <c r="AG82" s="401">
        <f>DB!O54*$X82</f>
        <v>80.821659087994377</v>
      </c>
      <c r="AH82" s="401">
        <f>DB!P54*$X82</f>
        <v>1.1584437802612275</v>
      </c>
      <c r="AI82" s="401">
        <f>DB!Q54*$X82</f>
        <v>2.6940553029333597E-2</v>
      </c>
      <c r="AJ82" s="401">
        <f>DB!R54*$X82</f>
        <v>1.1584437802612275</v>
      </c>
      <c r="AK82" s="402">
        <f>DB!S54*1000*$X82</f>
        <v>1.4817304166129868</v>
      </c>
      <c r="AL82" s="401">
        <f>DB!T54*$X82</f>
        <v>0.10776221211733476</v>
      </c>
      <c r="AM82" s="400">
        <f>DB!U54*1000*$X82</f>
        <v>10.102707385999214</v>
      </c>
      <c r="AN82" s="400">
        <f>DB!V54*1000*$X82</f>
        <v>367.73854885040578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0</v>
      </c>
      <c r="J83" s="224">
        <f>DB!AK55</f>
        <v>1</v>
      </c>
      <c r="K83" s="224">
        <f>DB!AL55</f>
        <v>8</v>
      </c>
      <c r="L83" s="224">
        <f>DB!AM55</f>
        <v>509</v>
      </c>
      <c r="M83" s="224">
        <f>DB!AN55</f>
        <v>220</v>
      </c>
      <c r="N83" s="224">
        <f>DB!AO55</f>
        <v>81</v>
      </c>
      <c r="O83" s="224">
        <f>DB!AP55</f>
        <v>55</v>
      </c>
      <c r="P83" s="224">
        <f>DB!AQ55</f>
        <v>31</v>
      </c>
      <c r="Q83" s="224">
        <f>DB!AR55</f>
        <v>2</v>
      </c>
      <c r="R83" s="224">
        <f t="shared" si="88"/>
        <v>907</v>
      </c>
      <c r="S83" s="224">
        <f>DB!AS55</f>
        <v>0</v>
      </c>
      <c r="T83" s="225">
        <f>DB!C55</f>
        <v>907</v>
      </c>
      <c r="U83" s="335">
        <f>DB!E55</f>
        <v>238688.6</v>
      </c>
      <c r="V83" s="352">
        <f>DB!F55*1000</f>
        <v>993.06738455004097</v>
      </c>
      <c r="W83" s="177">
        <f t="shared" si="86"/>
        <v>263.16273428886439</v>
      </c>
      <c r="X83" s="450">
        <v>0.95763296901826367</v>
      </c>
      <c r="Y83" s="400">
        <f t="shared" si="87"/>
        <v>950.99406790185753</v>
      </c>
      <c r="Z83" s="398">
        <f>DB!H55*$X83</f>
        <v>0.37344805512607565</v>
      </c>
      <c r="AA83" s="402">
        <f>DB!I55*$X83</f>
        <v>0.29875844410086055</v>
      </c>
      <c r="AB83" s="402">
        <f>DB!J55*$X83</f>
        <v>0.37344805512607565</v>
      </c>
      <c r="AC83" s="402">
        <f>DB!K55*$X83</f>
        <v>0.37344805512607565</v>
      </c>
      <c r="AD83" s="407">
        <f>DB!L55*$X83</f>
        <v>69724.983070428469</v>
      </c>
      <c r="AE83" s="401">
        <f>DB!M55*$X83</f>
        <v>5.7059644074111393</v>
      </c>
      <c r="AF83" s="401">
        <f>DB!N55*$X83</f>
        <v>38.856259051515693</v>
      </c>
      <c r="AG83" s="401">
        <f>DB!O55*$X83</f>
        <v>57.059644074111397</v>
      </c>
      <c r="AH83" s="401">
        <f>DB!P55*$X83</f>
        <v>0.81785489839559722</v>
      </c>
      <c r="AI83" s="401">
        <f>DB!Q55*$X83</f>
        <v>1.901988135803713E-2</v>
      </c>
      <c r="AJ83" s="401">
        <f>DB!R55*$X83</f>
        <v>0.81785489839559722</v>
      </c>
      <c r="AK83" s="402">
        <f>DB!S55*1000*$X83</f>
        <v>1.0460934746920385</v>
      </c>
      <c r="AL83" s="401">
        <f>DB!T55*$X83</f>
        <v>7.6079525432148618E-2</v>
      </c>
      <c r="AM83" s="400">
        <f>DB!U55*1000*$X83</f>
        <v>7.132455509263953</v>
      </c>
      <c r="AN83" s="400">
        <f>DB!V55*1000*$X83</f>
        <v>259.6213805372069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3</v>
      </c>
      <c r="O84" s="224">
        <f>DB!AP56</f>
        <v>7</v>
      </c>
      <c r="P84" s="224">
        <f>DB!AQ56</f>
        <v>5</v>
      </c>
      <c r="Q84" s="224">
        <f>DB!AR56</f>
        <v>0</v>
      </c>
      <c r="R84" s="224">
        <f t="shared" si="88"/>
        <v>15</v>
      </c>
      <c r="S84" s="224">
        <f>DB!AS56</f>
        <v>0</v>
      </c>
      <c r="T84" s="225">
        <f>DB!C56</f>
        <v>15</v>
      </c>
      <c r="U84" s="335">
        <f>DB!E56</f>
        <v>460.6</v>
      </c>
      <c r="V84" s="352">
        <f>DB!F56*1000</f>
        <v>1.6581600000000001</v>
      </c>
      <c r="W84" s="177">
        <f t="shared" si="86"/>
        <v>30.706666666666667</v>
      </c>
      <c r="X84" s="450">
        <v>0.95763296901826367</v>
      </c>
      <c r="Y84" s="400">
        <f t="shared" si="87"/>
        <v>1.5879086839073242</v>
      </c>
      <c r="Z84" s="398">
        <f>DB!H56*$X84</f>
        <v>1.5879086839073241E-4</v>
      </c>
      <c r="AA84" s="402">
        <f>DB!I56*$X84</f>
        <v>1.5879086839073241E-4</v>
      </c>
      <c r="AB84" s="402">
        <f>DB!J56*$X84</f>
        <v>1.5879086839073241E-4</v>
      </c>
      <c r="AC84" s="402">
        <f>DB!K56*$X84</f>
        <v>1.5879086839073241E-4</v>
      </c>
      <c r="AD84" s="407">
        <f>DB!L56*$X84</f>
        <v>116.4222888867172</v>
      </c>
      <c r="AE84" s="401">
        <f>DB!M56*$X84</f>
        <v>9.5274521034439449E-3</v>
      </c>
      <c r="AF84" s="401">
        <f>DB!N56*$X84</f>
        <v>6.1372670633018073E-2</v>
      </c>
      <c r="AG84" s="401">
        <f>DB!O56*$X84</f>
        <v>9.5274521034439438E-2</v>
      </c>
      <c r="AH84" s="401">
        <f>DB!P56*$X84</f>
        <v>1.3656014681602986E-3</v>
      </c>
      <c r="AI84" s="401">
        <f>DB!Q56*$X84</f>
        <v>3.175817367814648E-5</v>
      </c>
      <c r="AJ84" s="401">
        <f>DB!R56*$X84</f>
        <v>1.3656014681602986E-3</v>
      </c>
      <c r="AK84" s="402">
        <f>DB!S56*1000*$X84</f>
        <v>1.7466995522980565E-3</v>
      </c>
      <c r="AL84" s="401">
        <f>DB!T56*$X84</f>
        <v>1.2703269471258592E-4</v>
      </c>
      <c r="AM84" s="400">
        <f>DB!U56*1000*$X84</f>
        <v>1.190931512930493E-2</v>
      </c>
      <c r="AN84" s="400">
        <f>DB!V56*1000*$X84</f>
        <v>0.43349907070669952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2</v>
      </c>
      <c r="M85" s="224">
        <f>DB!AN57</f>
        <v>3</v>
      </c>
      <c r="N85" s="224">
        <f>DB!AO57</f>
        <v>0</v>
      </c>
      <c r="O85" s="224">
        <f>DB!AP57</f>
        <v>0</v>
      </c>
      <c r="P85" s="224">
        <f>DB!AQ57</f>
        <v>0</v>
      </c>
      <c r="Q85" s="224">
        <f>DB!AR57</f>
        <v>0</v>
      </c>
      <c r="R85" s="224">
        <f t="shared" si="88"/>
        <v>5</v>
      </c>
      <c r="S85" s="224">
        <f>DB!AS57</f>
        <v>0</v>
      </c>
      <c r="T85" s="225">
        <f>DB!C57</f>
        <v>5</v>
      </c>
      <c r="U85" s="335">
        <f>DB!E57</f>
        <v>1130</v>
      </c>
      <c r="V85" s="352">
        <f>DB!F57*1000</f>
        <v>4.0679999999999996</v>
      </c>
      <c r="W85" s="177">
        <f t="shared" si="86"/>
        <v>226</v>
      </c>
      <c r="X85" s="450">
        <v>0.95763296901826367</v>
      </c>
      <c r="Y85" s="400">
        <f t="shared" si="87"/>
        <v>3.8956509179662961</v>
      </c>
      <c r="Z85" s="398">
        <f>DB!H57*$X85</f>
        <v>3.8956509179662968E-4</v>
      </c>
      <c r="AA85" s="402">
        <f>DB!I57*$X85</f>
        <v>3.8956509179662968E-4</v>
      </c>
      <c r="AB85" s="402">
        <f>DB!J57*$X85</f>
        <v>3.8956509179662968E-4</v>
      </c>
      <c r="AC85" s="402">
        <f>DB!K57*$X85</f>
        <v>3.8956509179662968E-4</v>
      </c>
      <c r="AD85" s="407">
        <f>DB!L57*$X85</f>
        <v>285.62133400345294</v>
      </c>
      <c r="AE85" s="401">
        <f>DB!M57*$X85</f>
        <v>2.337390550779778E-2</v>
      </c>
      <c r="AF85" s="401">
        <f>DB!N57*$X85</f>
        <v>0.15056690797939737</v>
      </c>
      <c r="AG85" s="401">
        <f>DB!O57*$X85</f>
        <v>0.23373905507797779</v>
      </c>
      <c r="AH85" s="401">
        <f>DB!P57*$X85</f>
        <v>3.3502597894510149E-3</v>
      </c>
      <c r="AI85" s="401">
        <f>DB!Q57*$X85</f>
        <v>7.7913018359325925E-5</v>
      </c>
      <c r="AJ85" s="401">
        <f>DB!R57*$X85</f>
        <v>3.3502597894510149E-3</v>
      </c>
      <c r="AK85" s="402">
        <f>DB!S57*1000*$X85</f>
        <v>4.2852160097629263E-3</v>
      </c>
      <c r="AL85" s="401">
        <f>DB!T57*$X85</f>
        <v>3.116520734373037E-4</v>
      </c>
      <c r="AM85" s="400">
        <f>DB!U57*1000*$X85</f>
        <v>2.9217381884747227E-2</v>
      </c>
      <c r="AN85" s="400">
        <f>DB!V57*1000*$X85</f>
        <v>1.0635127006047991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1</v>
      </c>
      <c r="P86" s="224">
        <f>DB!AQ58</f>
        <v>0</v>
      </c>
      <c r="Q86" s="224">
        <f>DB!AR58</f>
        <v>0</v>
      </c>
      <c r="R86" s="224">
        <f t="shared" si="88"/>
        <v>1</v>
      </c>
      <c r="S86" s="224">
        <f>DB!AS58</f>
        <v>0</v>
      </c>
      <c r="T86" s="225">
        <f>DB!C58</f>
        <v>1</v>
      </c>
      <c r="U86" s="335">
        <f>DB!E58</f>
        <v>175</v>
      </c>
      <c r="V86" s="352">
        <f>DB!F58*1000</f>
        <v>3.15E-2</v>
      </c>
      <c r="W86" s="177">
        <f t="shared" si="86"/>
        <v>175</v>
      </c>
      <c r="X86" s="450">
        <v>0.95763296901826367</v>
      </c>
      <c r="Y86" s="400">
        <f t="shared" si="87"/>
        <v>3.0165438524075307E-2</v>
      </c>
      <c r="Z86" s="398">
        <f>DB!H58*$X86</f>
        <v>3.0165438524075305E-6</v>
      </c>
      <c r="AA86" s="402">
        <f>DB!I58*$X86</f>
        <v>3.0165438524075305E-6</v>
      </c>
      <c r="AB86" s="402">
        <f>DB!J58*$X86</f>
        <v>3.0165438524075305E-6</v>
      </c>
      <c r="AC86" s="402">
        <f>DB!K58*$X86</f>
        <v>3.0165438524075305E-6</v>
      </c>
      <c r="AD86" s="407">
        <f>DB!L58*$X86</f>
        <v>2.2116696217081535</v>
      </c>
      <c r="AE86" s="401">
        <f>DB!M58*$X86</f>
        <v>1.8099263114445185E-4</v>
      </c>
      <c r="AF86" s="401">
        <f>DB!N58*$X86</f>
        <v>1.1658941989555105E-3</v>
      </c>
      <c r="AG86" s="401">
        <f>DB!O58*$X86</f>
        <v>1.8099263114445183E-3</v>
      </c>
      <c r="AH86" s="401">
        <f>DB!P58*$X86</f>
        <v>2.5942277130704764E-5</v>
      </c>
      <c r="AI86" s="401">
        <f>DB!Q58*$X86</f>
        <v>6.033087704815061E-7</v>
      </c>
      <c r="AJ86" s="401">
        <f>DB!R58*$X86</f>
        <v>2.5942277130704764E-5</v>
      </c>
      <c r="AK86" s="402">
        <f>DB!S58*1000*$X86</f>
        <v>3.3181982376482841E-5</v>
      </c>
      <c r="AL86" s="401">
        <f>DB!T58*$X86</f>
        <v>2.4132350819260244E-6</v>
      </c>
      <c r="AM86" s="400">
        <f>DB!U58*1000*$X86</f>
        <v>2.2624078893056479E-4</v>
      </c>
      <c r="AN86" s="400">
        <f>DB!V58*1000*$X86</f>
        <v>8.2351647170725573E-3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3</v>
      </c>
      <c r="R87" s="224">
        <f t="shared" si="88"/>
        <v>3</v>
      </c>
      <c r="S87" s="224">
        <f>DB!AS59</f>
        <v>0</v>
      </c>
      <c r="T87" s="225">
        <f>DB!C59</f>
        <v>3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2</v>
      </c>
      <c r="I88" s="224">
        <f>DB!AJ60</f>
        <v>0</v>
      </c>
      <c r="J88" s="224">
        <f>DB!AK60</f>
        <v>1</v>
      </c>
      <c r="K88" s="224">
        <f>DB!AL60</f>
        <v>2</v>
      </c>
      <c r="L88" s="224">
        <f>DB!AM60</f>
        <v>46</v>
      </c>
      <c r="M88" s="224">
        <f>DB!AN60</f>
        <v>26</v>
      </c>
      <c r="N88" s="224">
        <f>DB!AO60</f>
        <v>19</v>
      </c>
      <c r="O88" s="224">
        <f>DB!AP60</f>
        <v>17</v>
      </c>
      <c r="P88" s="224">
        <f>DB!AQ60</f>
        <v>7</v>
      </c>
      <c r="Q88" s="224">
        <f>DB!AR60</f>
        <v>1</v>
      </c>
      <c r="R88" s="224">
        <f t="shared" si="88"/>
        <v>121</v>
      </c>
      <c r="S88" s="224">
        <f>DB!AS60</f>
        <v>1</v>
      </c>
      <c r="T88" s="225">
        <f>DB!C60</f>
        <v>122</v>
      </c>
      <c r="U88" s="335">
        <f>DB!E60</f>
        <v>15516.2</v>
      </c>
      <c r="V88" s="352">
        <f>DB!F60*1000</f>
        <v>44.686655999999999</v>
      </c>
      <c r="W88" s="177">
        <f t="shared" si="86"/>
        <v>127.18196721311476</v>
      </c>
      <c r="X88" s="450">
        <v>0.95763296901826367</v>
      </c>
      <c r="Y88" s="400">
        <f t="shared" si="87"/>
        <v>42.793415060777804</v>
      </c>
      <c r="Z88" s="398">
        <f>DB!H60*$X88</f>
        <v>4.2793415060777811E-3</v>
      </c>
      <c r="AA88" s="402">
        <f>DB!I60*$X88</f>
        <v>4.2793415060777811E-3</v>
      </c>
      <c r="AB88" s="402">
        <f>DB!J60*$X88</f>
        <v>4.2793415060777811E-3</v>
      </c>
      <c r="AC88" s="402">
        <f>DB!K60*$X88</f>
        <v>4.2793415060777811E-3</v>
      </c>
      <c r="AD88" s="407">
        <f>DB!L60*$X88</f>
        <v>3137.5276054261071</v>
      </c>
      <c r="AE88" s="401">
        <f>DB!M60*$X88</f>
        <v>0.25676049036466686</v>
      </c>
      <c r="AF88" s="401">
        <f>DB!N60*$X88</f>
        <v>1.6539654920990621</v>
      </c>
      <c r="AG88" s="401">
        <f>DB!O60*$X88</f>
        <v>2.5676049036466684</v>
      </c>
      <c r="AH88" s="401">
        <f>DB!P60*$X88</f>
        <v>3.6802336952268914E-2</v>
      </c>
      <c r="AI88" s="401">
        <f>DB!Q60*$X88</f>
        <v>8.5586830121555713E-4</v>
      </c>
      <c r="AJ88" s="401">
        <f>DB!R60*$X88</f>
        <v>3.6802336952268914E-2</v>
      </c>
      <c r="AK88" s="402">
        <f>DB!S60*1000*$X88</f>
        <v>4.7072756566855591E-2</v>
      </c>
      <c r="AL88" s="401">
        <f>DB!T60*$X88</f>
        <v>3.4234732048622246E-3</v>
      </c>
      <c r="AM88" s="400">
        <f>DB!U60*1000*$X88</f>
        <v>0.32095061295583355</v>
      </c>
      <c r="AN88" s="400">
        <f>DB!V60*1000*$X88</f>
        <v>11.682602311592342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11</v>
      </c>
      <c r="M89" s="224">
        <f>DB!AN61</f>
        <v>10</v>
      </c>
      <c r="N89" s="224">
        <f>DB!AO61</f>
        <v>5</v>
      </c>
      <c r="O89" s="224">
        <f>DB!AP61</f>
        <v>2</v>
      </c>
      <c r="P89" s="224">
        <f>DB!AQ61</f>
        <v>2</v>
      </c>
      <c r="Q89" s="224">
        <f>DB!AR61</f>
        <v>0</v>
      </c>
      <c r="R89" s="224">
        <f t="shared" si="88"/>
        <v>30</v>
      </c>
      <c r="S89" s="224">
        <f>DB!AS61</f>
        <v>0</v>
      </c>
      <c r="T89" s="225">
        <f>DB!C61</f>
        <v>30</v>
      </c>
      <c r="U89" s="335">
        <f>DB!E61</f>
        <v>1867</v>
      </c>
      <c r="V89" s="352">
        <f>DB!F61*1000</f>
        <v>3.3606000000000003</v>
      </c>
      <c r="W89" s="177">
        <f t="shared" si="86"/>
        <v>62.233333333333334</v>
      </c>
      <c r="X89" s="450">
        <v>0.95763296901826367</v>
      </c>
      <c r="Y89" s="400">
        <f t="shared" si="87"/>
        <v>3.2182213556827772</v>
      </c>
      <c r="Z89" s="398">
        <f>DB!H61*$X89</f>
        <v>3.2182213556827767E-4</v>
      </c>
      <c r="AA89" s="402">
        <f>DB!I61*$X89</f>
        <v>3.2182213556827767E-4</v>
      </c>
      <c r="AB89" s="402">
        <f>DB!J61*$X89</f>
        <v>3.2182213556827767E-4</v>
      </c>
      <c r="AC89" s="402">
        <f>DB!K61*$X89</f>
        <v>3.2182213556827767E-4</v>
      </c>
      <c r="AD89" s="407">
        <f>DB!L61*$X89</f>
        <v>235.95355335594985</v>
      </c>
      <c r="AE89" s="401">
        <f>DB!M61*$X89</f>
        <v>1.9309328134096661E-2</v>
      </c>
      <c r="AF89" s="401">
        <f>DB!N61*$X89</f>
        <v>0.12438425539713933</v>
      </c>
      <c r="AG89" s="401">
        <f>DB!O61*$X89</f>
        <v>0.19309328134096662</v>
      </c>
      <c r="AH89" s="401">
        <f>DB!P61*$X89</f>
        <v>2.767670365887188E-3</v>
      </c>
      <c r="AI89" s="401">
        <f>DB!Q61*$X89</f>
        <v>6.4364427113655542E-5</v>
      </c>
      <c r="AJ89" s="401">
        <f>DB!R61*$X89</f>
        <v>2.767670365887188E-3</v>
      </c>
      <c r="AK89" s="402">
        <f>DB!S61*1000*$X89</f>
        <v>3.5400434912510547E-3</v>
      </c>
      <c r="AL89" s="401">
        <f>DB!T61*$X89</f>
        <v>2.5745770845462217E-4</v>
      </c>
      <c r="AM89" s="400">
        <f>DB!U61*1000*$X89</f>
        <v>2.4136660167620824E-2</v>
      </c>
      <c r="AN89" s="400">
        <f>DB!V61*1000*$X89</f>
        <v>0.87857443010139813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4</v>
      </c>
      <c r="M90" s="224">
        <f>DB!AN62</f>
        <v>0</v>
      </c>
      <c r="N90" s="224">
        <f>DB!AO62</f>
        <v>1</v>
      </c>
      <c r="O90" s="224">
        <f>DB!AP62</f>
        <v>1</v>
      </c>
      <c r="P90" s="224">
        <f>DB!AQ62</f>
        <v>5</v>
      </c>
      <c r="Q90" s="224">
        <f>DB!AR62</f>
        <v>0</v>
      </c>
      <c r="R90" s="224">
        <f t="shared" si="88"/>
        <v>11</v>
      </c>
      <c r="S90" s="224">
        <f>DB!AS62</f>
        <v>0</v>
      </c>
      <c r="T90" s="225">
        <f>DB!C62</f>
        <v>11</v>
      </c>
      <c r="U90" s="335">
        <f>DB!E62</f>
        <v>571.70000000000005</v>
      </c>
      <c r="V90" s="352">
        <f>DB!F62*1000</f>
        <v>1.4406840000000001</v>
      </c>
      <c r="W90" s="177">
        <f t="shared" si="86"/>
        <v>51.972727272727276</v>
      </c>
      <c r="X90" s="450">
        <v>0.95763296901826367</v>
      </c>
      <c r="Y90" s="400">
        <f t="shared" si="87"/>
        <v>1.3796464963371082</v>
      </c>
      <c r="Z90" s="398">
        <f>DB!H62*$X90</f>
        <v>1.3796464963371081E-4</v>
      </c>
      <c r="AA90" s="402">
        <f>DB!I62*$X90</f>
        <v>1.3796464963371081E-4</v>
      </c>
      <c r="AB90" s="402">
        <f>DB!J62*$X90</f>
        <v>1.3796464963371081E-4</v>
      </c>
      <c r="AC90" s="402">
        <f>DB!K62*$X90</f>
        <v>1.3796464963371081E-4</v>
      </c>
      <c r="AD90" s="407">
        <f>DB!L62*$X90</f>
        <v>101.1529218184441</v>
      </c>
      <c r="AE90" s="401">
        <f>DB!M62*$X90</f>
        <v>8.2778789780226479E-3</v>
      </c>
      <c r="AF90" s="401">
        <f>DB!N62*$X90</f>
        <v>5.3323337083429234E-2</v>
      </c>
      <c r="AG90" s="401">
        <f>DB!O62*$X90</f>
        <v>8.2778789780226486E-2</v>
      </c>
      <c r="AH90" s="401">
        <f>DB!P62*$X90</f>
        <v>1.1864959868499131E-3</v>
      </c>
      <c r="AI90" s="401">
        <f>DB!Q62*$X90</f>
        <v>2.7592929926742164E-5</v>
      </c>
      <c r="AJ90" s="401">
        <f>DB!R62*$X90</f>
        <v>1.1864959868499131E-3</v>
      </c>
      <c r="AK90" s="402">
        <f>DB!S62*1000*$X90</f>
        <v>1.5176111459708189E-3</v>
      </c>
      <c r="AL90" s="401">
        <f>DB!T62*$X90</f>
        <v>1.1037171970696865E-4</v>
      </c>
      <c r="AM90" s="400">
        <f>DB!U62*1000*$X90</f>
        <v>1.0347348722528311E-2</v>
      </c>
      <c r="AN90" s="400">
        <f>DB!V62*1000*$X90</f>
        <v>0.37664349350003051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4</v>
      </c>
      <c r="I91" s="227">
        <f>DB!AJ63</f>
        <v>9</v>
      </c>
      <c r="J91" s="227">
        <f>DB!AK63</f>
        <v>2</v>
      </c>
      <c r="K91" s="227">
        <f>DB!AL63</f>
        <v>6</v>
      </c>
      <c r="L91" s="227">
        <f>DB!AM63</f>
        <v>85</v>
      </c>
      <c r="M91" s="227">
        <f>DB!AN63</f>
        <v>106</v>
      </c>
      <c r="N91" s="227">
        <f>DB!AO63</f>
        <v>109</v>
      </c>
      <c r="O91" s="227">
        <f>DB!AP63</f>
        <v>63</v>
      </c>
      <c r="P91" s="227">
        <f>DB!AQ63</f>
        <v>150</v>
      </c>
      <c r="Q91" s="227">
        <f>DB!AR63</f>
        <v>32</v>
      </c>
      <c r="R91" s="227">
        <f t="shared" si="88"/>
        <v>566</v>
      </c>
      <c r="S91" s="227">
        <f>DB!AS63</f>
        <v>20</v>
      </c>
      <c r="T91" s="228">
        <f>DB!C63</f>
        <v>586</v>
      </c>
      <c r="U91" s="336">
        <f>DB!E63</f>
        <v>4457.32</v>
      </c>
      <c r="V91" s="353">
        <f>DB!F63*1000</f>
        <v>6.8838850079999894</v>
      </c>
      <c r="W91" s="204">
        <f t="shared" si="86"/>
        <v>7.6063481228668941</v>
      </c>
      <c r="X91" s="451">
        <v>0.95763296901826367</v>
      </c>
      <c r="Y91" s="411">
        <f t="shared" si="87"/>
        <v>6.5922352385913436</v>
      </c>
      <c r="Z91" s="412">
        <f>DB!H63*$X91</f>
        <v>6.5922352385913349E-4</v>
      </c>
      <c r="AA91" s="413">
        <f>DB!I63*$X91</f>
        <v>6.5922352385913349E-4</v>
      </c>
      <c r="AB91" s="413">
        <f>DB!J63*$X91</f>
        <v>6.5922352385913349E-4</v>
      </c>
      <c r="AC91" s="413">
        <f>DB!K63*$X91</f>
        <v>6.5922352385913349E-4</v>
      </c>
      <c r="AD91" s="414">
        <f>DB!L63*$X91</f>
        <v>483.32950322303992</v>
      </c>
      <c r="AE91" s="415">
        <f>DB!M63*$X91</f>
        <v>3.9553411431548217E-2</v>
      </c>
      <c r="AF91" s="415">
        <f>DB!N63*$X91</f>
        <v>0.25478989197155583</v>
      </c>
      <c r="AG91" s="415">
        <f>DB!O63*$X91</f>
        <v>0.39553411431548124</v>
      </c>
      <c r="AH91" s="415">
        <f>DB!P63*$X91</f>
        <v>5.6693223051885551E-3</v>
      </c>
      <c r="AI91" s="415">
        <f>DB!Q63*$X91</f>
        <v>1.3184470477182707E-4</v>
      </c>
      <c r="AJ91" s="415">
        <f>DB!R63*$X91</f>
        <v>5.6693223051885551E-3</v>
      </c>
      <c r="AK91" s="413">
        <f>DB!S63*1000*$X91</f>
        <v>7.2514587624504896E-3</v>
      </c>
      <c r="AL91" s="415">
        <f>DB!T63*$X91</f>
        <v>5.2737881908730927E-4</v>
      </c>
      <c r="AM91" s="416">
        <f>DB!U63*1000*$X91</f>
        <v>4.9441764289435058E-2</v>
      </c>
      <c r="AN91" s="416">
        <f>DB!V63*1000*$X91</f>
        <v>1.7996802201354398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8</v>
      </c>
      <c r="I92" s="230">
        <f t="shared" si="89"/>
        <v>13</v>
      </c>
      <c r="J92" s="230">
        <f t="shared" si="89"/>
        <v>6</v>
      </c>
      <c r="K92" s="230">
        <f t="shared" si="89"/>
        <v>53</v>
      </c>
      <c r="L92" s="230">
        <f t="shared" si="89"/>
        <v>8619</v>
      </c>
      <c r="M92" s="230">
        <f t="shared" si="89"/>
        <v>6145</v>
      </c>
      <c r="N92" s="230">
        <f t="shared" si="89"/>
        <v>1401</v>
      </c>
      <c r="O92" s="230">
        <f t="shared" si="89"/>
        <v>635</v>
      </c>
      <c r="P92" s="230">
        <f t="shared" si="89"/>
        <v>769</v>
      </c>
      <c r="Q92" s="230">
        <f t="shared" si="89"/>
        <v>120</v>
      </c>
      <c r="R92" s="230">
        <f t="shared" si="89"/>
        <v>17769</v>
      </c>
      <c r="S92" s="230">
        <f t="shared" si="89"/>
        <v>23</v>
      </c>
      <c r="T92" s="231">
        <f>SUM(T81:T91)</f>
        <v>17792</v>
      </c>
      <c r="U92" s="337">
        <f>SUM(U81:U91)</f>
        <v>636758.13999999885</v>
      </c>
      <c r="V92" s="354">
        <f>SUM(V81:V91)</f>
        <v>2479.1356426757784</v>
      </c>
      <c r="W92" s="239"/>
      <c r="X92" s="394"/>
      <c r="Y92" s="445">
        <f>SUM(Y81:Y91)</f>
        <v>2374.102026094607</v>
      </c>
      <c r="Z92" s="452">
        <f t="shared" ref="Z92:AX92" si="90">SUM(Z81:Z91)</f>
        <v>0.76074542786058763</v>
      </c>
      <c r="AA92" s="453">
        <f t="shared" si="90"/>
        <v>0.63120546469102112</v>
      </c>
      <c r="AB92" s="453">
        <f t="shared" si="90"/>
        <v>0.76074542786058763</v>
      </c>
      <c r="AC92" s="453">
        <f t="shared" si="90"/>
        <v>0.76074542786058763</v>
      </c>
      <c r="AD92" s="454">
        <f t="shared" si="90"/>
        <v>174064.41234922365</v>
      </c>
      <c r="AE92" s="455">
        <f t="shared" si="90"/>
        <v>14.244612156568268</v>
      </c>
      <c r="AF92" s="455">
        <f t="shared" si="90"/>
        <v>92.371878243407281</v>
      </c>
      <c r="AG92" s="455">
        <f t="shared" si="90"/>
        <v>142.44612156567743</v>
      </c>
      <c r="AH92" s="455">
        <f t="shared" si="90"/>
        <v>2.0417277424413514</v>
      </c>
      <c r="AI92" s="455">
        <f t="shared" si="90"/>
        <v>4.7482040521894607E-2</v>
      </c>
      <c r="AJ92" s="455">
        <f t="shared" si="90"/>
        <v>2.0417277424413514</v>
      </c>
      <c r="AK92" s="453">
        <f>SUM(AK81:AK91)</f>
        <v>2.6115122287038384</v>
      </c>
      <c r="AL92" s="455">
        <f t="shared" si="90"/>
        <v>0.1899281620875789</v>
      </c>
      <c r="AM92" s="456">
        <f>SUM(AM81:AM91)</f>
        <v>17.805765195709622</v>
      </c>
      <c r="AN92" s="456">
        <f>SUM(AN81:AN91)</f>
        <v>648.12985312386354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40</v>
      </c>
      <c r="I96" s="224">
        <f>DB!AJ23</f>
        <v>4</v>
      </c>
      <c r="J96" s="224">
        <f>DB!AK23</f>
        <v>0</v>
      </c>
      <c r="K96" s="224">
        <f>DB!AL23</f>
        <v>22</v>
      </c>
      <c r="L96" s="224">
        <f>DB!AM23</f>
        <v>3692</v>
      </c>
      <c r="M96" s="224">
        <f>DB!AN23</f>
        <v>3274</v>
      </c>
      <c r="N96" s="224">
        <f>DB!AO23</f>
        <v>1213</v>
      </c>
      <c r="O96" s="224">
        <f>DB!AP23</f>
        <v>1079</v>
      </c>
      <c r="P96" s="224">
        <f>DB!AQ23</f>
        <v>1604</v>
      </c>
      <c r="Q96" s="224">
        <f>DB!AR23</f>
        <v>216</v>
      </c>
      <c r="R96" s="224">
        <f>SUM(H96:Q96)</f>
        <v>11144</v>
      </c>
      <c r="S96" s="224">
        <f>DB!AS23</f>
        <v>6</v>
      </c>
      <c r="T96" s="225">
        <f>DB!C23</f>
        <v>11150</v>
      </c>
      <c r="U96" s="335">
        <f>DB!E23</f>
        <v>212561.69000000099</v>
      </c>
      <c r="V96" s="352">
        <f>DB!F23*1000</f>
        <v>786.69213834068194</v>
      </c>
      <c r="W96" s="177">
        <f t="shared" ref="W96:W110" si="93">IF(T96=0,0,U96/T96)</f>
        <v>19.06382869955166</v>
      </c>
      <c r="X96" s="450">
        <v>0.81063762535559336</v>
      </c>
      <c r="Y96" s="400">
        <f t="shared" ref="Y96:Y110" si="94">V96*X96</f>
        <v>637.72224691040435</v>
      </c>
      <c r="Z96" s="398">
        <f>DB!H23*$X96</f>
        <v>1.9131667407311599E-2</v>
      </c>
      <c r="AA96" s="402">
        <f>DB!I23*$X96</f>
        <v>1.9131667407311599E-2</v>
      </c>
      <c r="AB96" s="402">
        <f>DB!J23*$X96</f>
        <v>1.9131667407311599E-2</v>
      </c>
      <c r="AC96" s="402">
        <f>DB!K23*$X96</f>
        <v>1.9131667407311599E-2</v>
      </c>
      <c r="AD96" s="407">
        <f>DB!L23*$X96</f>
        <v>35582.350488611468</v>
      </c>
      <c r="AE96" s="401">
        <f>DB!M23*$X96</f>
        <v>4.0495362678811073</v>
      </c>
      <c r="AF96" s="401">
        <f>DB!N23*$X96</f>
        <v>10.754940416356177</v>
      </c>
      <c r="AG96" s="401">
        <f>DB!O23*$X96</f>
        <v>0.31886112345520218</v>
      </c>
      <c r="AH96" s="401">
        <f>DB!P23*$X96</f>
        <v>0.86730225579811149</v>
      </c>
      <c r="AI96" s="401">
        <f>DB!Q23*$X96</f>
        <v>0.90875420184729228</v>
      </c>
      <c r="AJ96" s="401">
        <f>DB!R23*$X96</f>
        <v>0.17090956217198533</v>
      </c>
      <c r="AK96" s="402">
        <f>DB!S23*1000*$X96</f>
        <v>0.62815641320676308</v>
      </c>
      <c r="AL96" s="401">
        <f>DB!T23*$X96</f>
        <v>0</v>
      </c>
      <c r="AM96" s="400">
        <f>DB!U23*1000*$X96</f>
        <v>7.0149447160145526E-2</v>
      </c>
      <c r="AN96" s="400">
        <f>DB!V23*1000*$X96</f>
        <v>78.439836369982018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19.1316674073116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15</v>
      </c>
      <c r="I97" s="224">
        <f>DB!AJ24</f>
        <v>2</v>
      </c>
      <c r="J97" s="224">
        <f>DB!AK24</f>
        <v>0</v>
      </c>
      <c r="K97" s="224">
        <f>DB!AL24</f>
        <v>2</v>
      </c>
      <c r="L97" s="224">
        <f>DB!AM24</f>
        <v>1263</v>
      </c>
      <c r="M97" s="224">
        <f>DB!AN24</f>
        <v>1572</v>
      </c>
      <c r="N97" s="224">
        <f>DB!AO24</f>
        <v>546</v>
      </c>
      <c r="O97" s="224">
        <f>DB!AP24</f>
        <v>409</v>
      </c>
      <c r="P97" s="224">
        <f>DB!AQ24</f>
        <v>562</v>
      </c>
      <c r="Q97" s="224">
        <f>DB!AR24</f>
        <v>70</v>
      </c>
      <c r="R97" s="224">
        <f t="shared" ref="R97:R110" si="95">SUM(H97:Q97)</f>
        <v>4441</v>
      </c>
      <c r="S97" s="224">
        <f>DB!AS24</f>
        <v>6</v>
      </c>
      <c r="T97" s="225">
        <f>DB!C24</f>
        <v>4447</v>
      </c>
      <c r="U97" s="335">
        <f>DB!E24</f>
        <v>157115.01</v>
      </c>
      <c r="V97" s="352">
        <f>DB!F24*1000</f>
        <v>566.8895371591201</v>
      </c>
      <c r="W97" s="177">
        <f t="shared" si="93"/>
        <v>35.330562176748373</v>
      </c>
      <c r="X97" s="450">
        <v>0.81063762535559336</v>
      </c>
      <c r="Y97" s="400">
        <f t="shared" si="94"/>
        <v>459.54198824160051</v>
      </c>
      <c r="Z97" s="398">
        <f>DB!H24*$X97</f>
        <v>1.3786259647247933E-2</v>
      </c>
      <c r="AA97" s="402">
        <f>DB!I24*$X97</f>
        <v>1.3786259647247933E-2</v>
      </c>
      <c r="AB97" s="402">
        <f>DB!J24*$X97</f>
        <v>1.3786259647247933E-2</v>
      </c>
      <c r="AC97" s="402">
        <f>DB!K24*$X97</f>
        <v>1.3786259647247933E-2</v>
      </c>
      <c r="AD97" s="407">
        <f>DB!L24*$X97</f>
        <v>25640.604775928452</v>
      </c>
      <c r="AE97" s="401">
        <f>DB!M24*$X97</f>
        <v>2.9180916253341938</v>
      </c>
      <c r="AF97" s="401">
        <f>DB!N24*$X97</f>
        <v>13.154212666497225</v>
      </c>
      <c r="AG97" s="401">
        <f>DB!O24*$X97</f>
        <v>0.22977099412080024</v>
      </c>
      <c r="AH97" s="401">
        <f>DB!P24*$X97</f>
        <v>0.6249771040085732</v>
      </c>
      <c r="AI97" s="401">
        <f>DB!Q24*$X97</f>
        <v>0.65484733324428879</v>
      </c>
      <c r="AJ97" s="401">
        <f>DB!R24*$X97</f>
        <v>0.1231572528487504</v>
      </c>
      <c r="AK97" s="402">
        <f>DB!S24*1000*$X97</f>
        <v>0.45264885841797864</v>
      </c>
      <c r="AL97" s="401">
        <f>DB!T24*$X97</f>
        <v>0</v>
      </c>
      <c r="AM97" s="400">
        <f>DB!U24*1000*$X97</f>
        <v>5.0549618706576128E-2</v>
      </c>
      <c r="AN97" s="400">
        <f>DB!V24*1000*$X97</f>
        <v>56.523664553716486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13.786259647247933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1</v>
      </c>
      <c r="I98" s="224">
        <f>DB!AJ25</f>
        <v>0</v>
      </c>
      <c r="J98" s="224">
        <f>DB!AK25</f>
        <v>1</v>
      </c>
      <c r="K98" s="224">
        <f>DB!AL25</f>
        <v>2</v>
      </c>
      <c r="L98" s="224">
        <f>DB!AM25</f>
        <v>712</v>
      </c>
      <c r="M98" s="224">
        <f>DB!AN25</f>
        <v>826</v>
      </c>
      <c r="N98" s="224">
        <f>DB!AO25</f>
        <v>255</v>
      </c>
      <c r="O98" s="224">
        <f>DB!AP25</f>
        <v>251</v>
      </c>
      <c r="P98" s="224">
        <f>DB!AQ25</f>
        <v>316</v>
      </c>
      <c r="Q98" s="224">
        <f>DB!AR25</f>
        <v>46</v>
      </c>
      <c r="R98" s="224">
        <f t="shared" si="95"/>
        <v>2410</v>
      </c>
      <c r="S98" s="224">
        <f>DB!AS25</f>
        <v>1</v>
      </c>
      <c r="T98" s="225">
        <f>DB!C25</f>
        <v>2411</v>
      </c>
      <c r="U98" s="335">
        <f>DB!E25</f>
        <v>511632.4</v>
      </c>
      <c r="V98" s="352">
        <f>DB!F25*1000</f>
        <v>1886.7196959302398</v>
      </c>
      <c r="W98" s="177">
        <f t="shared" si="93"/>
        <v>212.20754873496475</v>
      </c>
      <c r="X98" s="450">
        <v>0.81063762535559336</v>
      </c>
      <c r="Y98" s="400">
        <f t="shared" si="94"/>
        <v>1529.4459740205168</v>
      </c>
      <c r="Z98" s="398">
        <f>DB!H25*$X98</f>
        <v>4.5883379220615667E-2</v>
      </c>
      <c r="AA98" s="402">
        <f>DB!I25*$X98</f>
        <v>4.5883379220615667E-2</v>
      </c>
      <c r="AB98" s="402">
        <f>DB!J25*$X98</f>
        <v>4.5883379220615667E-2</v>
      </c>
      <c r="AC98" s="402">
        <f>DB!K25*$X98</f>
        <v>4.5883379220615667E-2</v>
      </c>
      <c r="AD98" s="407">
        <f>DB!L25*$X98</f>
        <v>85336.967566449035</v>
      </c>
      <c r="AE98" s="401">
        <f>DB!M25*$X98</f>
        <v>9.7119819350303445</v>
      </c>
      <c r="AF98" s="401">
        <f>DB!N25*$X98</f>
        <v>48.029309571856665</v>
      </c>
      <c r="AG98" s="401">
        <f>DB!O25*$X98</f>
        <v>0.7647229870102592</v>
      </c>
      <c r="AH98" s="401">
        <f>DB!P25*$X98</f>
        <v>2.0800465246679143</v>
      </c>
      <c r="AI98" s="401">
        <f>DB!Q25*$X98</f>
        <v>2.1794605129792268</v>
      </c>
      <c r="AJ98" s="401">
        <f>DB!R25*$X98</f>
        <v>0.40989152103749987</v>
      </c>
      <c r="AK98" s="402">
        <f>DB!S25*1000*$X98</f>
        <v>1.5065042844102119</v>
      </c>
      <c r="AL98" s="401">
        <f>DB!T25*$X98</f>
        <v>0</v>
      </c>
      <c r="AM98" s="400">
        <f>DB!U25*1000*$X98</f>
        <v>0.16823905714225815</v>
      </c>
      <c r="AN98" s="400">
        <f>DB!V25*1000*$X98</f>
        <v>188.12185480452399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45.883379220615666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5</v>
      </c>
      <c r="I99" s="224">
        <f>DB!AJ26</f>
        <v>28</v>
      </c>
      <c r="J99" s="224">
        <f>DB!AK26</f>
        <v>3</v>
      </c>
      <c r="K99" s="224">
        <f>DB!AL26</f>
        <v>146</v>
      </c>
      <c r="L99" s="224">
        <f>DB!AM26</f>
        <v>2164</v>
      </c>
      <c r="M99" s="224">
        <f>DB!AN26</f>
        <v>536</v>
      </c>
      <c r="N99" s="224">
        <f>DB!AO26</f>
        <v>94</v>
      </c>
      <c r="O99" s="224">
        <f>DB!AP26</f>
        <v>65</v>
      </c>
      <c r="P99" s="224">
        <f>DB!AQ26</f>
        <v>53</v>
      </c>
      <c r="Q99" s="224">
        <f>DB!AR26</f>
        <v>8</v>
      </c>
      <c r="R99" s="224">
        <f t="shared" si="95"/>
        <v>3102</v>
      </c>
      <c r="S99" s="224">
        <f>DB!AS26</f>
        <v>222</v>
      </c>
      <c r="T99" s="225">
        <f>DB!C26</f>
        <v>3324</v>
      </c>
      <c r="U99" s="335">
        <f>DB!E26</f>
        <v>59607.200000002304</v>
      </c>
      <c r="V99" s="352">
        <f>DB!F26*1000</f>
        <v>69.740423999997901</v>
      </c>
      <c r="W99" s="177">
        <f t="shared" si="93"/>
        <v>17.932370637786494</v>
      </c>
      <c r="X99" s="450">
        <v>0.81063762535559336</v>
      </c>
      <c r="Y99" s="400">
        <f t="shared" si="94"/>
        <v>56.534211702650531</v>
      </c>
      <c r="Z99" s="398">
        <f>DB!H26*$X99</f>
        <v>1.696026351079494E-3</v>
      </c>
      <c r="AA99" s="402">
        <f>DB!I26*$X99</f>
        <v>1.696026351079494E-3</v>
      </c>
      <c r="AB99" s="402">
        <f>DB!J26*$X99</f>
        <v>1.696026351079494E-3</v>
      </c>
      <c r="AC99" s="402">
        <f>DB!K26*$X99</f>
        <v>1.696026351079494E-3</v>
      </c>
      <c r="AD99" s="407">
        <f>DB!L26*$X99</f>
        <v>3154.3828761609566</v>
      </c>
      <c r="AE99" s="401">
        <f>DB!M26*$X99</f>
        <v>0.35899224431185706</v>
      </c>
      <c r="AF99" s="401">
        <f>DB!N26*$X99</f>
        <v>2.7032050764897564</v>
      </c>
      <c r="AG99" s="401">
        <f>DB!O26*$X99</f>
        <v>2.8267105851325303E-2</v>
      </c>
      <c r="AH99" s="401">
        <f>DB!P26*$X99</f>
        <v>7.6886527915609792E-2</v>
      </c>
      <c r="AI99" s="401">
        <f>DB!Q26*$X99</f>
        <v>8.0561251676276521E-2</v>
      </c>
      <c r="AJ99" s="401">
        <f>DB!R26*$X99</f>
        <v>1.5151168736310554E-2</v>
      </c>
      <c r="AK99" s="402">
        <f>DB!S26*1000*$X99</f>
        <v>5.5686198527110098E-2</v>
      </c>
      <c r="AL99" s="401">
        <f>DB!T26*$X99</f>
        <v>0</v>
      </c>
      <c r="AM99" s="400">
        <f>DB!U26*1000*$X99</f>
        <v>6.2187632872915842E-3</v>
      </c>
      <c r="AN99" s="400">
        <f>DB!V26*1000*$X99</f>
        <v>6.9537080394262656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1.696026351079494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0</v>
      </c>
      <c r="K100" s="224">
        <f>DB!AL27</f>
        <v>0</v>
      </c>
      <c r="L100" s="224">
        <f>DB!AM27</f>
        <v>82</v>
      </c>
      <c r="M100" s="224">
        <f>DB!AN27</f>
        <v>44</v>
      </c>
      <c r="N100" s="224">
        <f>DB!AO27</f>
        <v>17</v>
      </c>
      <c r="O100" s="224">
        <f>DB!AP27</f>
        <v>6</v>
      </c>
      <c r="P100" s="224">
        <f>DB!AQ27</f>
        <v>1</v>
      </c>
      <c r="Q100" s="224">
        <f>DB!AR27</f>
        <v>0</v>
      </c>
      <c r="R100" s="224">
        <f t="shared" si="95"/>
        <v>150</v>
      </c>
      <c r="S100" s="224">
        <f>DB!AS27</f>
        <v>0</v>
      </c>
      <c r="T100" s="225">
        <f>DB!C27</f>
        <v>150</v>
      </c>
      <c r="U100" s="335">
        <f>DB!E27</f>
        <v>1602.82</v>
      </c>
      <c r="V100" s="352">
        <f>DB!F27*1000</f>
        <v>1.8752993999999998</v>
      </c>
      <c r="W100" s="177">
        <f t="shared" si="93"/>
        <v>10.685466666666667</v>
      </c>
      <c r="X100" s="450">
        <v>0.81063762535559336</v>
      </c>
      <c r="Y100" s="400">
        <f t="shared" si="94"/>
        <v>1.5201882524467689</v>
      </c>
      <c r="Z100" s="398">
        <f>DB!H27*$X100</f>
        <v>4.5605647573403146E-5</v>
      </c>
      <c r="AA100" s="402">
        <f>DB!I27*$X100</f>
        <v>4.5605647573403146E-5</v>
      </c>
      <c r="AB100" s="402">
        <f>DB!J27*$X100</f>
        <v>4.5605647573403146E-5</v>
      </c>
      <c r="AC100" s="402">
        <f>DB!K27*$X100</f>
        <v>4.5605647573403146E-5</v>
      </c>
      <c r="AD100" s="407">
        <f>DB!L27*$X100</f>
        <v>84.820423733519931</v>
      </c>
      <c r="AE100" s="401">
        <f>DB!M27*$X100</f>
        <v>9.6531954030369838E-3</v>
      </c>
      <c r="AF100" s="401">
        <f>DB!N27*$X100</f>
        <v>8.6440242785280896E-2</v>
      </c>
      <c r="AG100" s="401">
        <f>DB!O27*$X100</f>
        <v>7.6009412622338288E-4</v>
      </c>
      <c r="AH100" s="401">
        <f>DB!P27*$X100</f>
        <v>2.067456023327606E-3</v>
      </c>
      <c r="AI100" s="401">
        <f>DB!Q27*$X100</f>
        <v>2.1662682597366374E-3</v>
      </c>
      <c r="AJ100" s="401">
        <f>DB!R27*$X100</f>
        <v>4.0741045165573324E-4</v>
      </c>
      <c r="AK100" s="402">
        <f>DB!S27*1000*$X100</f>
        <v>1.4973854286600677E-3</v>
      </c>
      <c r="AL100" s="401">
        <f>DB!T27*$X100</f>
        <v>0</v>
      </c>
      <c r="AM100" s="400">
        <f>DB!U27*1000*$X100</f>
        <v>1.6722070776914458E-4</v>
      </c>
      <c r="AN100" s="400">
        <f>DB!V27*1000*$X100</f>
        <v>0.18698315505095259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4.5605647573403151E-2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0</v>
      </c>
      <c r="I101" s="224">
        <f>DB!AJ28</f>
        <v>22</v>
      </c>
      <c r="J101" s="224">
        <f>DB!AK28</f>
        <v>12</v>
      </c>
      <c r="K101" s="224">
        <f>DB!AL28</f>
        <v>164</v>
      </c>
      <c r="L101" s="224">
        <f>DB!AM28</f>
        <v>224</v>
      </c>
      <c r="M101" s="224">
        <f>DB!AN28</f>
        <v>93</v>
      </c>
      <c r="N101" s="224">
        <f>DB!AO28</f>
        <v>145</v>
      </c>
      <c r="O101" s="224">
        <f>DB!AP28</f>
        <v>21</v>
      </c>
      <c r="P101" s="224">
        <f>DB!AQ28</f>
        <v>28</v>
      </c>
      <c r="Q101" s="224">
        <f>DB!AR28</f>
        <v>4</v>
      </c>
      <c r="R101" s="224">
        <f t="shared" si="95"/>
        <v>713</v>
      </c>
      <c r="S101" s="224">
        <f>DB!AS28</f>
        <v>22</v>
      </c>
      <c r="T101" s="225">
        <f>DB!C28</f>
        <v>735</v>
      </c>
      <c r="U101" s="335">
        <f>DB!E28</f>
        <v>11401.39</v>
      </c>
      <c r="V101" s="352">
        <f>DB!F28*1000</f>
        <v>17.607917115694701</v>
      </c>
      <c r="W101" s="177">
        <f t="shared" si="93"/>
        <v>15.512095238095238</v>
      </c>
      <c r="X101" s="450">
        <v>0.81063762535559336</v>
      </c>
      <c r="Y101" s="400">
        <f t="shared" si="94"/>
        <v>14.273640118124861</v>
      </c>
      <c r="Z101" s="398">
        <f>DB!H28*$X101</f>
        <v>4.2820920354374336E-4</v>
      </c>
      <c r="AA101" s="402">
        <f>DB!I28*$X101</f>
        <v>4.2820920354374336E-4</v>
      </c>
      <c r="AB101" s="402">
        <f>DB!J28*$X101</f>
        <v>4.2820920354374336E-4</v>
      </c>
      <c r="AC101" s="402">
        <f>DB!K28*$X101</f>
        <v>4.2820920354374336E-4</v>
      </c>
      <c r="AD101" s="407">
        <f>DB!L28*$X101</f>
        <v>796.41202403089108</v>
      </c>
      <c r="AE101" s="401">
        <f>DB!M28*$X101</f>
        <v>9.0637614750092577E-2</v>
      </c>
      <c r="AF101" s="401">
        <f>DB!N28*$X101</f>
        <v>0.42425650320334418</v>
      </c>
      <c r="AG101" s="401">
        <f>DB!O28*$X101</f>
        <v>7.1368200590624306E-3</v>
      </c>
      <c r="AH101" s="401">
        <f>DB!P28*$X101</f>
        <v>1.9412150560649735E-2</v>
      </c>
      <c r="AI101" s="401">
        <f>DB!Q28*$X101</f>
        <v>2.0339937168327889E-2</v>
      </c>
      <c r="AJ101" s="401">
        <f>DB!R28*$X101</f>
        <v>3.8253355516574628E-3</v>
      </c>
      <c r="AK101" s="402">
        <f>DB!S28*1000*$X101</f>
        <v>1.4059535516352922E-2</v>
      </c>
      <c r="AL101" s="401">
        <f>DB!T28*$X101</f>
        <v>0</v>
      </c>
      <c r="AM101" s="400">
        <f>DB!U28*1000*$X101</f>
        <v>1.5701004129937289E-3</v>
      </c>
      <c r="AN101" s="400">
        <f>DB!V28*1000*$X101</f>
        <v>1.7556577345293511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0.42820920354374342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2</v>
      </c>
      <c r="I102" s="224">
        <f>DB!AJ29</f>
        <v>10</v>
      </c>
      <c r="J102" s="224">
        <f>DB!AK29</f>
        <v>1</v>
      </c>
      <c r="K102" s="224">
        <f>DB!AL29</f>
        <v>4</v>
      </c>
      <c r="L102" s="224">
        <f>DB!AM29</f>
        <v>2618</v>
      </c>
      <c r="M102" s="224">
        <f>DB!AN29</f>
        <v>5085</v>
      </c>
      <c r="N102" s="224">
        <f>DB!AO29</f>
        <v>2808</v>
      </c>
      <c r="O102" s="224">
        <f>DB!AP29</f>
        <v>2065</v>
      </c>
      <c r="P102" s="224">
        <f>DB!AQ29</f>
        <v>2678</v>
      </c>
      <c r="Q102" s="224">
        <f>DB!AR29</f>
        <v>416</v>
      </c>
      <c r="R102" s="224">
        <f t="shared" si="95"/>
        <v>15687</v>
      </c>
      <c r="S102" s="224">
        <f>DB!AS29</f>
        <v>13</v>
      </c>
      <c r="T102" s="225">
        <f>DB!C29</f>
        <v>15700</v>
      </c>
      <c r="U102" s="335">
        <f>DB!E29</f>
        <v>330241.78000000399</v>
      </c>
      <c r="V102" s="352">
        <f>DB!F29*1000</f>
        <v>1171.9773992278699</v>
      </c>
      <c r="W102" s="177">
        <f t="shared" si="93"/>
        <v>21.034508280255032</v>
      </c>
      <c r="X102" s="450">
        <v>0.81063762535559336</v>
      </c>
      <c r="Y102" s="400">
        <f t="shared" si="94"/>
        <v>950.04897588050471</v>
      </c>
      <c r="Z102" s="398">
        <f>DB!H29*$X102</f>
        <v>2.850146927641652E-2</v>
      </c>
      <c r="AA102" s="402">
        <f>DB!I29*$X102</f>
        <v>2.850146927641652E-2</v>
      </c>
      <c r="AB102" s="402">
        <f>DB!J29*$X102</f>
        <v>2.850146927641652E-2</v>
      </c>
      <c r="AC102" s="402">
        <f>DB!K29*$X102</f>
        <v>2.850146927641652E-2</v>
      </c>
      <c r="AD102" s="407">
        <f>DB!L29*$X102</f>
        <v>53008.932658230719</v>
      </c>
      <c r="AE102" s="401">
        <f>DB!M29*$X102</f>
        <v>6.0328109968410315</v>
      </c>
      <c r="AF102" s="401">
        <f>DB!N29*$X102</f>
        <v>15.960822794792467</v>
      </c>
      <c r="AG102" s="401">
        <f>DB!O29*$X102</f>
        <v>0.47502448794025398</v>
      </c>
      <c r="AH102" s="401">
        <f>DB!P29*$X102</f>
        <v>1.2920666071975</v>
      </c>
      <c r="AI102" s="401">
        <f>DB!Q29*$X102</f>
        <v>1.3538197906297966</v>
      </c>
      <c r="AJ102" s="401">
        <f>DB!R29*$X102</f>
        <v>0.25461312553597348</v>
      </c>
      <c r="AK102" s="402">
        <f>DB!S29*1000*$X102</f>
        <v>0.93579824124231981</v>
      </c>
      <c r="AL102" s="401">
        <f>DB!T29*$X102</f>
        <v>0</v>
      </c>
      <c r="AM102" s="400">
        <f>DB!U29*1000*$X102</f>
        <v>0.10450538734686306</v>
      </c>
      <c r="AN102" s="400">
        <f>DB!V29*1000*$X102</f>
        <v>116.85602403330532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28.501469276416522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2</v>
      </c>
      <c r="M103" s="224">
        <f>DB!AN30</f>
        <v>0</v>
      </c>
      <c r="N103" s="224">
        <f>DB!AO30</f>
        <v>4</v>
      </c>
      <c r="O103" s="224">
        <f>DB!AP30</f>
        <v>41</v>
      </c>
      <c r="P103" s="224">
        <f>DB!AQ30</f>
        <v>59</v>
      </c>
      <c r="Q103" s="224">
        <f>DB!AR30</f>
        <v>10</v>
      </c>
      <c r="R103" s="224">
        <f t="shared" si="95"/>
        <v>116</v>
      </c>
      <c r="S103" s="224">
        <f>DB!AS30</f>
        <v>1</v>
      </c>
      <c r="T103" s="225">
        <f>DB!C30</f>
        <v>117</v>
      </c>
      <c r="U103" s="335">
        <f>DB!E30</f>
        <v>16569.62</v>
      </c>
      <c r="V103" s="352">
        <f>DB!F30*1000</f>
        <v>59.650632000000101</v>
      </c>
      <c r="W103" s="177">
        <f t="shared" si="93"/>
        <v>141.62068376068376</v>
      </c>
      <c r="X103" s="450">
        <v>0.81063762535559336</v>
      </c>
      <c r="Y103" s="400">
        <f t="shared" si="94"/>
        <v>48.355046675440448</v>
      </c>
      <c r="Z103" s="398">
        <f>DB!H30*$X103</f>
        <v>1.4506514002632111E-3</v>
      </c>
      <c r="AA103" s="402">
        <f>DB!I30*$X103</f>
        <v>1.4506514002632111E-3</v>
      </c>
      <c r="AB103" s="402">
        <f>DB!J30*$X103</f>
        <v>1.4506514002632111E-3</v>
      </c>
      <c r="AC103" s="402">
        <f>DB!K30*$X103</f>
        <v>1.4506514002632111E-3</v>
      </c>
      <c r="AD103" s="407">
        <f>DB!L30*$X103</f>
        <v>2698.0181843028708</v>
      </c>
      <c r="AE103" s="401">
        <f>DB!M30*$X103</f>
        <v>0.30705454638904633</v>
      </c>
      <c r="AF103" s="401">
        <f>DB!N30*$X103</f>
        <v>1.0879885501974083</v>
      </c>
      <c r="AG103" s="401">
        <f>DB!O30*$X103</f>
        <v>2.4177523337720185E-2</v>
      </c>
      <c r="AH103" s="401">
        <f>DB!P30*$X103</f>
        <v>6.5762863478598901E-2</v>
      </c>
      <c r="AI103" s="401">
        <f>DB!Q30*$X103</f>
        <v>6.8905941512502525E-2</v>
      </c>
      <c r="AJ103" s="401">
        <f>DB!R30*$X103</f>
        <v>1.2959152509018019E-2</v>
      </c>
      <c r="AK103" s="402">
        <f>DB!S30*1000*$X103</f>
        <v>4.7629720975308765E-2</v>
      </c>
      <c r="AL103" s="401">
        <f>DB!T30*$X103</f>
        <v>0</v>
      </c>
      <c r="AM103" s="400">
        <f>DB!U30*1000*$X103</f>
        <v>5.3190551342984409E-3</v>
      </c>
      <c r="AN103" s="400">
        <f>DB!V30*1000*$X103</f>
        <v>5.9476707410791647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1.4506514002632112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1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0</v>
      </c>
      <c r="P104" s="224">
        <f>DB!AQ31</f>
        <v>1</v>
      </c>
      <c r="Q104" s="224">
        <f>DB!AR31</f>
        <v>1</v>
      </c>
      <c r="R104" s="224">
        <f t="shared" si="95"/>
        <v>3</v>
      </c>
      <c r="S104" s="224">
        <f>DB!AS31</f>
        <v>0</v>
      </c>
      <c r="T104" s="225">
        <f>DB!C31</f>
        <v>3</v>
      </c>
      <c r="U104" s="335">
        <f>DB!E31</f>
        <v>146</v>
      </c>
      <c r="V104" s="352">
        <f>DB!F31*1000</f>
        <v>0.52559999999999996</v>
      </c>
      <c r="W104" s="177">
        <f t="shared" si="93"/>
        <v>48.666666666666664</v>
      </c>
      <c r="X104" s="450">
        <v>0.81063762535559336</v>
      </c>
      <c r="Y104" s="400">
        <f t="shared" si="94"/>
        <v>0.42607113588689982</v>
      </c>
      <c r="Z104" s="398">
        <f>DB!H31*$X104</f>
        <v>1.2782134076606995E-5</v>
      </c>
      <c r="AA104" s="402">
        <f>DB!I31*$X104</f>
        <v>1.2782134076606995E-5</v>
      </c>
      <c r="AB104" s="402">
        <f>DB!J31*$X104</f>
        <v>1.2782134076606995E-5</v>
      </c>
      <c r="AC104" s="402">
        <f>DB!K31*$X104</f>
        <v>1.2782134076606995E-5</v>
      </c>
      <c r="AD104" s="407">
        <f>DB!L31*$X104</f>
        <v>23.773065097945466</v>
      </c>
      <c r="AE104" s="401">
        <f>DB!M31*$X104</f>
        <v>2.705551712881814E-3</v>
      </c>
      <c r="AF104" s="401">
        <f>DB!N31*$X104</f>
        <v>9.5866005574552476E-3</v>
      </c>
      <c r="AG104" s="401">
        <f>DB!O31*$X104</f>
        <v>2.1303556794344993E-4</v>
      </c>
      <c r="AH104" s="401">
        <f>DB!P31*$X104</f>
        <v>5.7945674480618374E-4</v>
      </c>
      <c r="AI104" s="401">
        <f>DB!Q31*$X104</f>
        <v>6.0715136863883235E-4</v>
      </c>
      <c r="AJ104" s="401">
        <f>DB!R31*$X104</f>
        <v>1.1418706441768917E-4</v>
      </c>
      <c r="AK104" s="402">
        <f>DB!S31*1000*$X104</f>
        <v>4.1968006884859639E-4</v>
      </c>
      <c r="AL104" s="401">
        <f>DB!T31*$X104</f>
        <v>0</v>
      </c>
      <c r="AM104" s="400">
        <f>DB!U31*1000*$X104</f>
        <v>4.6867824947558985E-5</v>
      </c>
      <c r="AN104" s="400">
        <f>DB!V31*1000*$X104</f>
        <v>5.240674971408868E-2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1.2782134076606994E-2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6</v>
      </c>
      <c r="Q106" s="224">
        <f>DB!AR33</f>
        <v>0</v>
      </c>
      <c r="R106" s="224">
        <f t="shared" si="95"/>
        <v>6</v>
      </c>
      <c r="S106" s="224">
        <f>DB!AS33</f>
        <v>1</v>
      </c>
      <c r="T106" s="225">
        <f>DB!C33</f>
        <v>7</v>
      </c>
      <c r="U106" s="335">
        <f>DB!E33</f>
        <v>62.57</v>
      </c>
      <c r="V106" s="352">
        <f>DB!F33*1000</f>
        <v>0.22525200000000001</v>
      </c>
      <c r="W106" s="177">
        <f t="shared" si="93"/>
        <v>8.9385714285714286</v>
      </c>
      <c r="X106" s="450">
        <v>0.81063762535559336</v>
      </c>
      <c r="Y106" s="400">
        <f t="shared" si="94"/>
        <v>0.18259774638659812</v>
      </c>
      <c r="Z106" s="398">
        <f>DB!H33*$X106</f>
        <v>5.4779323915979434E-6</v>
      </c>
      <c r="AA106" s="402">
        <f>DB!I33*$X106</f>
        <v>5.4779323915979434E-6</v>
      </c>
      <c r="AB106" s="402">
        <f>DB!J33*$X106</f>
        <v>5.4779323915979434E-6</v>
      </c>
      <c r="AC106" s="402">
        <f>DB!K33*$X106</f>
        <v>5.4779323915979434E-6</v>
      </c>
      <c r="AD106" s="407">
        <f>DB!L33*$X106</f>
        <v>10.188223857386628</v>
      </c>
      <c r="AE106" s="401">
        <f>DB!M33*$X106</f>
        <v>1.159495689554898E-3</v>
      </c>
      <c r="AF106" s="401">
        <f>DB!N33*$X106</f>
        <v>3.2867594349587663E-3</v>
      </c>
      <c r="AG106" s="401">
        <f>DB!O33*$X106</f>
        <v>9.1298873193299058E-5</v>
      </c>
      <c r="AH106" s="401">
        <f>DB!P33*$X106</f>
        <v>2.4833293508577344E-4</v>
      </c>
      <c r="AI106" s="401">
        <f>DB!Q33*$X106</f>
        <v>2.602017886009023E-4</v>
      </c>
      <c r="AJ106" s="401">
        <f>DB!R33*$X106</f>
        <v>4.8936196031608291E-5</v>
      </c>
      <c r="AK106" s="402">
        <f>DB!S33*1000*$X106</f>
        <v>1.7985878019079914E-4</v>
      </c>
      <c r="AL106" s="401">
        <f>DB!T33*$X106</f>
        <v>0</v>
      </c>
      <c r="AM106" s="400">
        <f>DB!U33*1000*$X106</f>
        <v>2.0085752102525792E-5</v>
      </c>
      <c r="AN106" s="400">
        <f>DB!V33*1000*$X106</f>
        <v>2.2459522805551569E-2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5.4779323915979438E-3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78</v>
      </c>
      <c r="I107" s="224">
        <f>DB!AJ34</f>
        <v>4</v>
      </c>
      <c r="J107" s="224">
        <f>DB!AK34</f>
        <v>3</v>
      </c>
      <c r="K107" s="224">
        <f>DB!AL34</f>
        <v>29</v>
      </c>
      <c r="L107" s="224">
        <f>DB!AM34</f>
        <v>135</v>
      </c>
      <c r="M107" s="224">
        <f>DB!AN34</f>
        <v>149</v>
      </c>
      <c r="N107" s="224">
        <f>DB!AO34</f>
        <v>137</v>
      </c>
      <c r="O107" s="224">
        <f>DB!AP34</f>
        <v>191</v>
      </c>
      <c r="P107" s="224">
        <f>DB!AQ34</f>
        <v>255</v>
      </c>
      <c r="Q107" s="224">
        <f>DB!AR34</f>
        <v>16</v>
      </c>
      <c r="R107" s="224">
        <f t="shared" si="95"/>
        <v>997</v>
      </c>
      <c r="S107" s="224">
        <f>DB!AS34</f>
        <v>2</v>
      </c>
      <c r="T107" s="225">
        <f>DB!C34</f>
        <v>999</v>
      </c>
      <c r="U107" s="335">
        <f>DB!E34</f>
        <v>44112.27</v>
      </c>
      <c r="V107" s="352">
        <f>DB!F34*1000</f>
        <v>127.0433376</v>
      </c>
      <c r="W107" s="177">
        <f t="shared" si="93"/>
        <v>44.156426426426421</v>
      </c>
      <c r="X107" s="450">
        <v>0.81063762535559336</v>
      </c>
      <c r="Y107" s="400">
        <f t="shared" si="94"/>
        <v>102.98610950931297</v>
      </c>
      <c r="Z107" s="398">
        <f>DB!H34*$X107</f>
        <v>3.089583285279389E-3</v>
      </c>
      <c r="AA107" s="402">
        <f>DB!I34*$X107</f>
        <v>3.089583285279389E-3</v>
      </c>
      <c r="AB107" s="402">
        <f>DB!J34*$X107</f>
        <v>3.089583285279389E-3</v>
      </c>
      <c r="AC107" s="402">
        <f>DB!K34*$X107</f>
        <v>3.089583285279389E-3</v>
      </c>
      <c r="AD107" s="407">
        <f>DB!L34*$X107</f>
        <v>5746.2129661816271</v>
      </c>
      <c r="AE107" s="401">
        <f>DB!M34*$X107</f>
        <v>0.65396179538413568</v>
      </c>
      <c r="AF107" s="401">
        <f>DB!N34*$X107</f>
        <v>1.390312478375725</v>
      </c>
      <c r="AG107" s="401">
        <f>DB!O34*$X107</f>
        <v>5.1493054754656487E-2</v>
      </c>
      <c r="AH107" s="401">
        <f>DB!P34*$X107</f>
        <v>0.14006110893266566</v>
      </c>
      <c r="AI107" s="401">
        <f>DB!Q34*$X107</f>
        <v>0.14675520605077097</v>
      </c>
      <c r="AJ107" s="401">
        <f>DB!R34*$X107</f>
        <v>2.7600277348495874E-2</v>
      </c>
      <c r="AK107" s="402">
        <f>DB!S34*1000*$X107</f>
        <v>0.10144131786667326</v>
      </c>
      <c r="AL107" s="401">
        <f>DB!T34*$X107</f>
        <v>0</v>
      </c>
      <c r="AM107" s="400">
        <f>DB!U34*1000*$X107</f>
        <v>1.1328472046024426E-2</v>
      </c>
      <c r="AN107" s="400">
        <f>DB!V34*1000*$X107</f>
        <v>12.667291469645495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3.0895832852793892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8</v>
      </c>
      <c r="J108" s="224">
        <f>DB!AK35</f>
        <v>1</v>
      </c>
      <c r="K108" s="224">
        <f>DB!AL35</f>
        <v>7</v>
      </c>
      <c r="L108" s="224">
        <f>DB!AM35</f>
        <v>43</v>
      </c>
      <c r="M108" s="224">
        <f>DB!AN35</f>
        <v>26</v>
      </c>
      <c r="N108" s="224">
        <f>DB!AO35</f>
        <v>25</v>
      </c>
      <c r="O108" s="224">
        <f>DB!AP35</f>
        <v>9</v>
      </c>
      <c r="P108" s="224">
        <f>DB!AQ35</f>
        <v>18</v>
      </c>
      <c r="Q108" s="224">
        <f>DB!AR35</f>
        <v>1</v>
      </c>
      <c r="R108" s="224">
        <f t="shared" si="95"/>
        <v>138</v>
      </c>
      <c r="S108" s="224">
        <f>DB!AS35</f>
        <v>6</v>
      </c>
      <c r="T108" s="225">
        <f>DB!C35</f>
        <v>144</v>
      </c>
      <c r="U108" s="335">
        <f>DB!E35</f>
        <v>25148.2</v>
      </c>
      <c r="V108" s="352">
        <f>DB!F35*1000</f>
        <v>45.266760000000005</v>
      </c>
      <c r="W108" s="177">
        <f t="shared" si="93"/>
        <v>174.64027777777778</v>
      </c>
      <c r="X108" s="450">
        <v>0.81063762535559336</v>
      </c>
      <c r="Y108" s="400">
        <f t="shared" si="94"/>
        <v>36.694938833941563</v>
      </c>
      <c r="Z108" s="398">
        <f>DB!H35*$X108</f>
        <v>1.1008481650182467E-3</v>
      </c>
      <c r="AA108" s="402">
        <f>DB!I35*$X108</f>
        <v>1.1008481650182467E-3</v>
      </c>
      <c r="AB108" s="402">
        <f>DB!J35*$X108</f>
        <v>1.1008481650182467E-3</v>
      </c>
      <c r="AC108" s="402">
        <f>DB!K35*$X108</f>
        <v>1.1008481650182467E-3</v>
      </c>
      <c r="AD108" s="407">
        <f>DB!L35*$X108</f>
        <v>2047.4308071786033</v>
      </c>
      <c r="AE108" s="401">
        <f>DB!M35*$X108</f>
        <v>0.23301286159552892</v>
      </c>
      <c r="AF108" s="401">
        <f>DB!N35*$X108</f>
        <v>0.49538167425821023</v>
      </c>
      <c r="AG108" s="401">
        <f>DB!O35*$X108</f>
        <v>1.8347469416970782E-2</v>
      </c>
      <c r="AH108" s="401">
        <f>DB!P35*$X108</f>
        <v>4.9905116814160516E-2</v>
      </c>
      <c r="AI108" s="401">
        <f>DB!Q35*$X108</f>
        <v>5.2290287838366804E-2</v>
      </c>
      <c r="AJ108" s="401">
        <f>DB!R35*$X108</f>
        <v>9.8342436074963374E-3</v>
      </c>
      <c r="AK108" s="402">
        <f>DB!S35*1000*$X108</f>
        <v>3.6144514751432356E-2</v>
      </c>
      <c r="AL108" s="401">
        <f>DB!T35*$X108</f>
        <v>0</v>
      </c>
      <c r="AM108" s="400">
        <f>DB!U35*1000*$X108</f>
        <v>4.0364432717335712E-3</v>
      </c>
      <c r="AN108" s="400">
        <f>DB!V35*1000*$X108</f>
        <v>4.5134774765748036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1.1008481650182467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18</v>
      </c>
      <c r="I109" s="224">
        <f>DB!AJ36</f>
        <v>0</v>
      </c>
      <c r="J109" s="224">
        <f>DB!AK36</f>
        <v>2</v>
      </c>
      <c r="K109" s="224">
        <f>DB!AL36</f>
        <v>3</v>
      </c>
      <c r="L109" s="224">
        <f>DB!AM36</f>
        <v>5</v>
      </c>
      <c r="M109" s="224">
        <f>DB!AN36</f>
        <v>3</v>
      </c>
      <c r="N109" s="224">
        <f>DB!AO36</f>
        <v>5</v>
      </c>
      <c r="O109" s="224">
        <f>DB!AP36</f>
        <v>16</v>
      </c>
      <c r="P109" s="224">
        <f>DB!AQ36</f>
        <v>25</v>
      </c>
      <c r="Q109" s="224">
        <f>DB!AR36</f>
        <v>1</v>
      </c>
      <c r="R109" s="224">
        <f t="shared" si="95"/>
        <v>78</v>
      </c>
      <c r="S109" s="224">
        <f>DB!AS36</f>
        <v>0</v>
      </c>
      <c r="T109" s="225">
        <f>DB!C36</f>
        <v>78</v>
      </c>
      <c r="U109" s="335">
        <f>DB!E36</f>
        <v>1673.4</v>
      </c>
      <c r="V109" s="352">
        <f>DB!F36*1000</f>
        <v>4.2169679999999996</v>
      </c>
      <c r="W109" s="177">
        <f t="shared" si="93"/>
        <v>21.453846153846154</v>
      </c>
      <c r="X109" s="450">
        <v>0.81063762535559336</v>
      </c>
      <c r="Y109" s="400">
        <f t="shared" si="94"/>
        <v>3.4184329257205257</v>
      </c>
      <c r="Z109" s="398">
        <f>DB!H36*$X109</f>
        <v>1.0255298777161577E-4</v>
      </c>
      <c r="AA109" s="402">
        <f>DB!I36*$X109</f>
        <v>1.0255298777161577E-4</v>
      </c>
      <c r="AB109" s="402">
        <f>DB!J36*$X109</f>
        <v>1.0255298777161577E-4</v>
      </c>
      <c r="AC109" s="402">
        <f>DB!K36*$X109</f>
        <v>1.0255298777161577E-4</v>
      </c>
      <c r="AD109" s="407">
        <f>DB!L36*$X109</f>
        <v>190.73488352350245</v>
      </c>
      <c r="AE109" s="401">
        <f>DB!M36*$X109</f>
        <v>2.1707049078325338E-2</v>
      </c>
      <c r="AF109" s="401">
        <f>DB!N36*$X109</f>
        <v>4.6148844497227101E-2</v>
      </c>
      <c r="AG109" s="401">
        <f>DB!O36*$X109</f>
        <v>1.7092164628602629E-3</v>
      </c>
      <c r="AH109" s="401">
        <f>DB!P36*$X109</f>
        <v>4.6490687789799154E-3</v>
      </c>
      <c r="AI109" s="401">
        <f>DB!Q36*$X109</f>
        <v>4.8712669191517495E-3</v>
      </c>
      <c r="AJ109" s="401">
        <f>DB!R36*$X109</f>
        <v>9.1614002409310096E-4</v>
      </c>
      <c r="AK109" s="402">
        <f>DB!S36*1000*$X109</f>
        <v>3.3671564318347182E-3</v>
      </c>
      <c r="AL109" s="401">
        <f>DB!T36*$X109</f>
        <v>0</v>
      </c>
      <c r="AM109" s="400">
        <f>DB!U36*1000*$X109</f>
        <v>3.7602762182925781E-4</v>
      </c>
      <c r="AN109" s="400">
        <f>DB!V36*1000*$X109</f>
        <v>0.42046724986362466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0.10255298777161577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2</v>
      </c>
      <c r="J110" s="227">
        <f>DB!AK37</f>
        <v>0</v>
      </c>
      <c r="K110" s="227">
        <f>DB!AL37</f>
        <v>2</v>
      </c>
      <c r="L110" s="227">
        <f>DB!AM37</f>
        <v>14</v>
      </c>
      <c r="M110" s="227">
        <f>DB!AN37</f>
        <v>6</v>
      </c>
      <c r="N110" s="227">
        <f>DB!AO37</f>
        <v>11</v>
      </c>
      <c r="O110" s="227">
        <f>DB!AP37</f>
        <v>17</v>
      </c>
      <c r="P110" s="227">
        <f>DB!AQ37</f>
        <v>22</v>
      </c>
      <c r="Q110" s="227">
        <f>DB!AR37</f>
        <v>16</v>
      </c>
      <c r="R110" s="227">
        <f t="shared" si="95"/>
        <v>90</v>
      </c>
      <c r="S110" s="227">
        <f>DB!AS37</f>
        <v>6</v>
      </c>
      <c r="T110" s="228">
        <f>DB!C37</f>
        <v>96</v>
      </c>
      <c r="U110" s="336">
        <f>DB!E37</f>
        <v>618.54999999999995</v>
      </c>
      <c r="V110" s="353">
        <f>DB!F37*1000</f>
        <v>0.95528862000000003</v>
      </c>
      <c r="W110" s="204">
        <f t="shared" si="93"/>
        <v>6.4432291666666659</v>
      </c>
      <c r="X110" s="451">
        <v>0.81063762535559336</v>
      </c>
      <c r="Y110" s="411">
        <f t="shared" si="94"/>
        <v>0.77439289844602177</v>
      </c>
      <c r="Z110" s="399">
        <f>DB!H37*$X110</f>
        <v>2.3231786953380653E-5</v>
      </c>
      <c r="AA110" s="408">
        <f>DB!I37*$X110</f>
        <v>2.3231786953380653E-5</v>
      </c>
      <c r="AB110" s="408">
        <f>DB!J37*$X110</f>
        <v>2.3231786953380653E-5</v>
      </c>
      <c r="AC110" s="408">
        <f>DB!K37*$X110</f>
        <v>2.3231786953380653E-5</v>
      </c>
      <c r="AD110" s="409">
        <f>DB!L37*$X110</f>
        <v>43.208026161694228</v>
      </c>
      <c r="AE110" s="410">
        <f>DB!M37*$X110</f>
        <v>4.9173949051322377E-3</v>
      </c>
      <c r="AF110" s="410">
        <f>DB!N37*$X110</f>
        <v>1.0454304129021295E-2</v>
      </c>
      <c r="AG110" s="410">
        <f>DB!O37*$X110</f>
        <v>3.8719644922301092E-4</v>
      </c>
      <c r="AH110" s="410">
        <f>DB!P37*$X110</f>
        <v>1.0531743418865896E-3</v>
      </c>
      <c r="AI110" s="410">
        <f>DB!Q37*$X110</f>
        <v>1.1035098802855809E-3</v>
      </c>
      <c r="AJ110" s="410">
        <f>DB!R37*$X110</f>
        <v>2.0753729678353383E-4</v>
      </c>
      <c r="AK110" s="408">
        <f>DB!S37*1000*$X110</f>
        <v>7.6277700496933144E-4</v>
      </c>
      <c r="AL110" s="410">
        <f>DB!T37*$X110</f>
        <v>0</v>
      </c>
      <c r="AM110" s="411">
        <f>DB!U37*1000*$X110</f>
        <v>8.5183218829062402E-5</v>
      </c>
      <c r="AN110" s="411">
        <f>DB!V37*1000*$X110</f>
        <v>9.5250326508860686E-2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2.3231786953380653E-2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159</v>
      </c>
      <c r="I111" s="230">
        <f t="shared" si="96"/>
        <v>80</v>
      </c>
      <c r="J111" s="230">
        <f t="shared" si="96"/>
        <v>23</v>
      </c>
      <c r="K111" s="230">
        <f t="shared" si="96"/>
        <v>382</v>
      </c>
      <c r="L111" s="230">
        <f t="shared" si="96"/>
        <v>10954</v>
      </c>
      <c r="M111" s="230">
        <f t="shared" si="96"/>
        <v>11614</v>
      </c>
      <c r="N111" s="230">
        <f t="shared" si="96"/>
        <v>5260</v>
      </c>
      <c r="O111" s="230">
        <f t="shared" si="96"/>
        <v>4170</v>
      </c>
      <c r="P111" s="230">
        <f t="shared" si="96"/>
        <v>5628</v>
      </c>
      <c r="Q111" s="230">
        <f t="shared" si="96"/>
        <v>805</v>
      </c>
      <c r="R111" s="230">
        <f t="shared" si="96"/>
        <v>39075</v>
      </c>
      <c r="S111" s="230">
        <f t="shared" si="96"/>
        <v>286</v>
      </c>
      <c r="T111" s="231">
        <f>SUM(T96:T110)</f>
        <v>39361</v>
      </c>
      <c r="U111" s="337">
        <f>SUM(U96:U110)</f>
        <v>1372492.9000000074</v>
      </c>
      <c r="V111" s="354">
        <f>SUM(V96:V110)</f>
        <v>4739.3862493936049</v>
      </c>
      <c r="W111" s="239"/>
      <c r="X111" s="382"/>
      <c r="Y111" s="445">
        <f>SUM(Y96:Y110)</f>
        <v>3841.9248148513843</v>
      </c>
      <c r="Z111" s="447">
        <f>SUM(Z96:Z110)</f>
        <v>0.11525774444554242</v>
      </c>
      <c r="AA111" s="448">
        <f>SUM(AA96:AA110)</f>
        <v>0.11525774444554242</v>
      </c>
      <c r="AB111" s="448">
        <f>SUM(AB96:AB110)</f>
        <v>0.11525774444554242</v>
      </c>
      <c r="AC111" s="448">
        <f t="shared" ref="AC111" si="97">SUM(AC96:AC110)</f>
        <v>0.11525774444554242</v>
      </c>
      <c r="AD111" s="444">
        <f>SUM(AD96:AD110)</f>
        <v>214364.03696944867</v>
      </c>
      <c r="AE111" s="449">
        <f>SUM(AE96:AE110)</f>
        <v>24.396222574306272</v>
      </c>
      <c r="AF111" s="449">
        <f t="shared" ref="AF111:AG111" si="98">SUM(AF96:AF110)</f>
        <v>94.156346483430909</v>
      </c>
      <c r="AG111" s="449">
        <f t="shared" si="98"/>
        <v>1.9209624074256944</v>
      </c>
      <c r="AH111" s="449">
        <f t="shared" ref="AH111" si="99">SUM(AH96:AH110)</f>
        <v>5.2250177481978701</v>
      </c>
      <c r="AI111" s="449">
        <f t="shared" ref="AI111" si="100">SUM(AI96:AI110)</f>
        <v>5.4747428611632625</v>
      </c>
      <c r="AJ111" s="449">
        <f t="shared" ref="AJ111" si="101">SUM(AJ96:AJ110)</f>
        <v>1.0296358503801688</v>
      </c>
      <c r="AK111" s="448">
        <f t="shared" ref="AK111:AQ111" si="102">SUM(AK96:AK110)</f>
        <v>3.7842959426286549</v>
      </c>
      <c r="AL111" s="449">
        <f t="shared" si="102"/>
        <v>0</v>
      </c>
      <c r="AM111" s="445">
        <f t="shared" si="102"/>
        <v>0.42261172963366217</v>
      </c>
      <c r="AN111" s="445">
        <f t="shared" si="102"/>
        <v>472.55675222672591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115.25774444554241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2237</v>
      </c>
      <c r="I114" s="230">
        <f t="shared" si="106"/>
        <v>3968</v>
      </c>
      <c r="J114" s="230">
        <f t="shared" si="106"/>
        <v>3008</v>
      </c>
      <c r="K114" s="230">
        <f t="shared" si="106"/>
        <v>8000</v>
      </c>
      <c r="L114" s="230">
        <f t="shared" si="106"/>
        <v>20535</v>
      </c>
      <c r="M114" s="230">
        <f t="shared" si="106"/>
        <v>18921</v>
      </c>
      <c r="N114" s="230">
        <f t="shared" si="106"/>
        <v>8026</v>
      </c>
      <c r="O114" s="230">
        <f t="shared" si="106"/>
        <v>6956</v>
      </c>
      <c r="P114" s="230">
        <f t="shared" si="106"/>
        <v>8621</v>
      </c>
      <c r="Q114" s="230">
        <f t="shared" si="106"/>
        <v>1109</v>
      </c>
      <c r="R114" s="230">
        <f t="shared" si="106"/>
        <v>81381</v>
      </c>
      <c r="S114" s="230">
        <f t="shared" si="106"/>
        <v>393</v>
      </c>
      <c r="T114" s="231">
        <f>SUM(T77,T111,T92)</f>
        <v>104292</v>
      </c>
      <c r="U114" s="337">
        <f>SUM(U77,U111,U92)</f>
        <v>2443081.3000000068</v>
      </c>
      <c r="V114" s="354">
        <f>SUM(V77,V111,V92)</f>
        <v>8442.8638534189085</v>
      </c>
      <c r="W114" s="239"/>
      <c r="X114" s="404"/>
      <c r="Y114" s="445">
        <f>SUM(Y77,Y111,Y92)</f>
        <v>7401.1394709018732</v>
      </c>
      <c r="Z114" s="447">
        <f>SUM(Z77,Z111,Z92)</f>
        <v>79.184932059095985</v>
      </c>
      <c r="AA114" s="448">
        <f t="shared" ref="AA114:AX114" si="107">SUM(AA77,AA111,AA92)</f>
        <v>66.641585018366555</v>
      </c>
      <c r="AB114" s="448">
        <f t="shared" si="107"/>
        <v>70.936953801509276</v>
      </c>
      <c r="AC114" s="448">
        <f t="shared" si="107"/>
        <v>76.487966316955479</v>
      </c>
      <c r="AD114" s="444">
        <f t="shared" si="107"/>
        <v>507726.83367136575</v>
      </c>
      <c r="AE114" s="449">
        <f t="shared" si="107"/>
        <v>1771.5058625279769</v>
      </c>
      <c r="AF114" s="449">
        <f t="shared" si="107"/>
        <v>275.94875357996648</v>
      </c>
      <c r="AG114" s="449">
        <f t="shared" si="107"/>
        <v>192.60385717673745</v>
      </c>
      <c r="AH114" s="449">
        <f t="shared" si="107"/>
        <v>185.59291985752844</v>
      </c>
      <c r="AI114" s="449">
        <f t="shared" si="107"/>
        <v>76.470709088859195</v>
      </c>
      <c r="AJ114" s="449">
        <f t="shared" si="107"/>
        <v>114.76357417436417</v>
      </c>
      <c r="AK114" s="448">
        <f>SUM(AK77,AK111,AK92)</f>
        <v>72.923351626694611</v>
      </c>
      <c r="AL114" s="449">
        <f t="shared" si="107"/>
        <v>313.13508643028229</v>
      </c>
      <c r="AM114" s="445">
        <f>SUM(AM77,AM111,AM92)</f>
        <v>4638.2129764994306</v>
      </c>
      <c r="AN114" s="445">
        <f>SUM(AN77,AN111,AN92)</f>
        <v>3358.2079182771031</v>
      </c>
      <c r="AO114" s="445">
        <f t="shared" ref="AO114" si="108">SUM(AO77,AO111,AO92)</f>
        <v>1513.3645159702742</v>
      </c>
      <c r="AP114" s="449">
        <f>SUM(AP77,AP111,AP92)</f>
        <v>431.29610628924752</v>
      </c>
      <c r="AQ114" s="445">
        <f t="shared" ref="AQ114" si="109">SUM(AQ77,AQ111,AQ92)</f>
        <v>1946.463000733123</v>
      </c>
      <c r="AR114" s="445">
        <f>SUM(AR77,AR111,AR92)</f>
        <v>8644.8905821477656</v>
      </c>
      <c r="AS114" s="445">
        <f>SUM(AS77,AS111,AS92)</f>
        <v>9982.020034061321</v>
      </c>
      <c r="AT114" s="445">
        <f t="shared" si="107"/>
        <v>966.23140985692953</v>
      </c>
      <c r="AU114" s="445">
        <f t="shared" si="107"/>
        <v>1632.1909137256857</v>
      </c>
      <c r="AV114" s="445">
        <f>SUM(AV77,AV111,AV92)</f>
        <v>20293.101264199104</v>
      </c>
      <c r="AW114" s="449">
        <f>SUM(AW77,AW111,AW92)</f>
        <v>479.86339605424064</v>
      </c>
      <c r="AX114" s="449">
        <f t="shared" si="107"/>
        <v>259.93844700162805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2237</v>
      </c>
      <c r="I117" s="230">
        <v>3968</v>
      </c>
      <c r="J117" s="230">
        <v>3008</v>
      </c>
      <c r="K117" s="230">
        <v>8000</v>
      </c>
      <c r="L117" s="230">
        <v>20535</v>
      </c>
      <c r="M117" s="230">
        <v>18921</v>
      </c>
      <c r="N117" s="230">
        <v>8026</v>
      </c>
      <c r="O117" s="230">
        <v>6956</v>
      </c>
      <c r="P117" s="230">
        <v>8621</v>
      </c>
      <c r="Q117" s="230">
        <v>1109</v>
      </c>
      <c r="R117" s="446">
        <v>81381</v>
      </c>
      <c r="S117" s="446">
        <v>393</v>
      </c>
      <c r="T117" s="231">
        <v>104292</v>
      </c>
      <c r="U117" s="337">
        <v>2443081.3000000068</v>
      </c>
      <c r="V117" s="354">
        <v>8442.8638534189085</v>
      </c>
      <c r="W117" s="239"/>
      <c r="X117" s="442"/>
      <c r="Y117" s="443"/>
      <c r="Z117" s="465">
        <v>80.882307346416979</v>
      </c>
      <c r="AA117" s="280">
        <v>67.652582436812196</v>
      </c>
      <c r="AB117" s="280">
        <v>72.093685175896752</v>
      </c>
      <c r="AC117" s="280">
        <v>78.008319102765896</v>
      </c>
      <c r="AD117" s="230">
        <v>568973.63567616907</v>
      </c>
      <c r="AE117" s="310">
        <v>1806.5278907212021</v>
      </c>
      <c r="AF117" s="310">
        <v>305.34833785366902</v>
      </c>
      <c r="AG117" s="310">
        <v>213.41385418537396</v>
      </c>
      <c r="AH117" s="310">
        <v>188.4638298912692</v>
      </c>
      <c r="AI117" s="310">
        <v>75.994846405369785</v>
      </c>
      <c r="AJ117" s="310">
        <v>119.7026822547781</v>
      </c>
      <c r="AK117" s="280">
        <v>70.449202851755302</v>
      </c>
      <c r="AL117" s="310">
        <v>292.07411527534839</v>
      </c>
      <c r="AM117" s="354">
        <v>4358.4360008926833</v>
      </c>
      <c r="AN117" s="354">
        <v>3754.2426749403494</v>
      </c>
      <c r="AO117" s="354">
        <v>1690.0920411763209</v>
      </c>
      <c r="AP117" s="310">
        <v>456.52371013302911</v>
      </c>
      <c r="AQ117" s="354">
        <v>1840.9381182490304</v>
      </c>
      <c r="AR117" s="354">
        <v>8041.8115499049882</v>
      </c>
      <c r="AS117" s="354">
        <v>9252.3055926213674</v>
      </c>
      <c r="AT117" s="354">
        <v>1082.8831542502257</v>
      </c>
      <c r="AU117" s="354">
        <v>1764.1706539034908</v>
      </c>
      <c r="AV117" s="354">
        <v>19424.800752292082</v>
      </c>
      <c r="AW117" s="310">
        <v>538.50890968436829</v>
      </c>
      <c r="AX117" s="310">
        <v>240.98632021165108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0.87661480741570974</v>
      </c>
      <c r="Z119" s="44">
        <f t="shared" ref="Z119:AX119" si="110">Z114/Z117</f>
        <v>0.97901425734491998</v>
      </c>
      <c r="AA119" s="44">
        <f t="shared" si="110"/>
        <v>0.98505604099607114</v>
      </c>
      <c r="AB119" s="44">
        <f t="shared" si="110"/>
        <v>0.98395516373500336</v>
      </c>
      <c r="AC119" s="44">
        <f t="shared" si="110"/>
        <v>0.98051037628682203</v>
      </c>
      <c r="AD119" s="44">
        <f t="shared" si="110"/>
        <v>0.89235564151928137</v>
      </c>
      <c r="AE119" s="44">
        <f t="shared" si="110"/>
        <v>0.98061362441559441</v>
      </c>
      <c r="AF119" s="44">
        <f t="shared" si="110"/>
        <v>0.90371788338408576</v>
      </c>
      <c r="AG119" s="44">
        <f t="shared" si="110"/>
        <v>0.90248994336346744</v>
      </c>
      <c r="AH119" s="44">
        <f t="shared" si="110"/>
        <v>0.98476678503563742</v>
      </c>
      <c r="AI119" s="44">
        <f t="shared" si="110"/>
        <v>1.0062617757124093</v>
      </c>
      <c r="AJ119" s="44">
        <f t="shared" si="110"/>
        <v>0.95873853461444236</v>
      </c>
      <c r="AK119" s="44">
        <f t="shared" si="110"/>
        <v>1.0351196134915197</v>
      </c>
      <c r="AL119" s="44">
        <f t="shared" si="110"/>
        <v>1.0721083110534426</v>
      </c>
      <c r="AM119" s="44">
        <f t="shared" si="110"/>
        <v>1.0641920577816089</v>
      </c>
      <c r="AN119" s="44">
        <f t="shared" si="110"/>
        <v>0.89451008073964244</v>
      </c>
      <c r="AO119" s="44">
        <f t="shared" si="110"/>
        <v>0.89543319481994443</v>
      </c>
      <c r="AP119" s="44">
        <f t="shared" si="110"/>
        <v>0.9447397730198277</v>
      </c>
      <c r="AQ119" s="44">
        <f t="shared" si="110"/>
        <v>1.0573212545484474</v>
      </c>
      <c r="AR119" s="44">
        <f t="shared" si="110"/>
        <v>1.0749929326869021</v>
      </c>
      <c r="AS119" s="44">
        <f t="shared" si="110"/>
        <v>1.0788683895203262</v>
      </c>
      <c r="AT119" s="44">
        <f t="shared" si="110"/>
        <v>0.89227670230583245</v>
      </c>
      <c r="AU119" s="44">
        <f t="shared" si="110"/>
        <v>0.92518879061627046</v>
      </c>
      <c r="AV119" s="44">
        <f t="shared" si="110"/>
        <v>1.044700613559939</v>
      </c>
      <c r="AW119" s="44">
        <f t="shared" si="110"/>
        <v>0.89109648405910113</v>
      </c>
      <c r="AX119" s="44">
        <f t="shared" si="110"/>
        <v>1.0786439942870278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1705</v>
      </c>
      <c r="D2" s="38">
        <v>1126.5646551724101</v>
      </c>
      <c r="E2" s="38">
        <v>28699.100000000199</v>
      </c>
      <c r="F2" s="38">
        <v>0.116393010102929</v>
      </c>
      <c r="G2" s="38">
        <v>16.8323167155426</v>
      </c>
      <c r="H2" s="38">
        <v>7.6043433267247398</v>
      </c>
      <c r="I2" s="38">
        <v>5.3820127871595096</v>
      </c>
      <c r="J2" s="38">
        <v>5.9857045328934104</v>
      </c>
      <c r="K2" s="38">
        <v>7.0006515809908603</v>
      </c>
      <c r="L2" s="38">
        <v>11884.65747559</v>
      </c>
      <c r="M2" s="38">
        <v>81.824286102360205</v>
      </c>
      <c r="N2" s="38">
        <v>11.674218913323999</v>
      </c>
      <c r="O2" s="38">
        <v>0.81475107072051101</v>
      </c>
      <c r="P2" s="38">
        <v>1.74589515154395</v>
      </c>
      <c r="Q2" s="38">
        <v>0.82639037173081198</v>
      </c>
      <c r="R2" s="38">
        <v>1.39671612123517</v>
      </c>
      <c r="S2" s="38">
        <v>6.2852225455583399E-3</v>
      </c>
      <c r="T2" s="38">
        <v>1.39671612123517</v>
      </c>
      <c r="U2" s="38">
        <v>1.9786811717498001</v>
      </c>
      <c r="V2" s="38">
        <v>3.25900428288202E-2</v>
      </c>
      <c r="W2" s="38">
        <v>1.74589515154394E-2</v>
      </c>
      <c r="X2" s="38">
        <v>5.8196505051464703E-2</v>
      </c>
      <c r="Y2" s="38">
        <v>0.53540784647348205</v>
      </c>
      <c r="Z2" s="38">
        <v>0.53540784647348205</v>
      </c>
      <c r="AA2" s="38">
        <v>3.6081833131908598</v>
      </c>
      <c r="AB2" s="38">
        <v>6.5180085657640496E-2</v>
      </c>
      <c r="AC2" s="38">
        <v>9.3114408082343905E-2</v>
      </c>
      <c r="AD2" s="38">
        <v>3.14261127277915</v>
      </c>
      <c r="AE2" s="38">
        <v>2.0950741818527501E-2</v>
      </c>
      <c r="AF2" s="38">
        <v>101.494704809757</v>
      </c>
      <c r="AG2" s="38">
        <v>20.659759293270501</v>
      </c>
      <c r="AH2" s="38">
        <v>9.7118327629884202</v>
      </c>
      <c r="AI2" s="38">
        <v>1</v>
      </c>
      <c r="AJ2" s="38">
        <v>20</v>
      </c>
      <c r="AK2" s="38">
        <v>4</v>
      </c>
      <c r="AL2" s="38">
        <v>22</v>
      </c>
      <c r="AM2" s="38">
        <v>31</v>
      </c>
      <c r="AN2" s="38">
        <v>161</v>
      </c>
      <c r="AO2" s="38">
        <v>368</v>
      </c>
      <c r="AP2" s="38">
        <v>628</v>
      </c>
      <c r="AQ2" s="38">
        <v>418</v>
      </c>
      <c r="AR2" s="38">
        <v>50</v>
      </c>
      <c r="AS2" s="38">
        <v>2</v>
      </c>
    </row>
    <row r="3" spans="1:45" x14ac:dyDescent="0.25">
      <c r="A3" s="38" t="s">
        <v>293</v>
      </c>
      <c r="B3" s="38" t="s">
        <v>222</v>
      </c>
      <c r="C3" s="38">
        <v>788</v>
      </c>
      <c r="D3" s="38">
        <v>1065.19444444444</v>
      </c>
      <c r="E3" s="38">
        <v>27151.26</v>
      </c>
      <c r="F3" s="38">
        <v>0.10411693672199999</v>
      </c>
      <c r="G3" s="38">
        <v>34.455913705583697</v>
      </c>
      <c r="H3" s="38">
        <v>2.6029234180499898</v>
      </c>
      <c r="I3" s="38">
        <v>1.8387051025105201</v>
      </c>
      <c r="J3" s="38">
        <v>2.0483272017774801</v>
      </c>
      <c r="K3" s="38">
        <v>2.3933013187830499</v>
      </c>
      <c r="L3" s="38">
        <v>10631.172174810001</v>
      </c>
      <c r="M3" s="38">
        <v>59.867238615149802</v>
      </c>
      <c r="N3" s="38">
        <v>9.8442563670650607</v>
      </c>
      <c r="O3" s="38">
        <v>0.53099637728220295</v>
      </c>
      <c r="P3" s="38">
        <v>3.0193911649380198</v>
      </c>
      <c r="Q3" s="38">
        <v>1.6658709875519999</v>
      </c>
      <c r="R3" s="38">
        <v>0.93705243049800102</v>
      </c>
      <c r="S3" s="38">
        <v>1.0411693672200001E-3</v>
      </c>
      <c r="T3" s="38">
        <v>1.145286303942</v>
      </c>
      <c r="U3" s="38">
        <v>0.64552500767640397</v>
      </c>
      <c r="V3" s="38">
        <v>2.9152742282159801E-2</v>
      </c>
      <c r="W3" s="38">
        <v>2.2905726078839901E-2</v>
      </c>
      <c r="X3" s="38">
        <v>5.2058468360999997E-2</v>
      </c>
      <c r="Y3" s="38">
        <v>0.47893790892120103</v>
      </c>
      <c r="Z3" s="38">
        <v>0.47893790892120103</v>
      </c>
      <c r="AA3" s="38">
        <v>3.2276250383819902</v>
      </c>
      <c r="AB3" s="38">
        <v>5.83054845643197E-2</v>
      </c>
      <c r="AC3" s="38">
        <v>8.3293549377600501E-2</v>
      </c>
      <c r="AD3" s="38">
        <v>2.8111572914940002</v>
      </c>
      <c r="AE3" s="38">
        <v>1.8741048609959999E-2</v>
      </c>
      <c r="AF3" s="38">
        <v>90.789968821584196</v>
      </c>
      <c r="AG3" s="38">
        <v>41.646774688799901</v>
      </c>
      <c r="AH3" s="38">
        <v>8.6875172000836507</v>
      </c>
      <c r="AI3" s="38">
        <v>2</v>
      </c>
      <c r="AJ3" s="38">
        <v>0</v>
      </c>
      <c r="AK3" s="38">
        <v>0</v>
      </c>
      <c r="AL3" s="38">
        <v>6</v>
      </c>
      <c r="AM3" s="38">
        <v>16</v>
      </c>
      <c r="AN3" s="38">
        <v>75</v>
      </c>
      <c r="AO3" s="38">
        <v>176</v>
      </c>
      <c r="AP3" s="38">
        <v>258</v>
      </c>
      <c r="AQ3" s="38">
        <v>240</v>
      </c>
      <c r="AR3" s="38">
        <v>14</v>
      </c>
      <c r="AS3" s="38">
        <v>1</v>
      </c>
    </row>
    <row r="4" spans="1:45" x14ac:dyDescent="0.25">
      <c r="A4" s="38" t="s">
        <v>293</v>
      </c>
      <c r="B4" s="38" t="s">
        <v>223</v>
      </c>
      <c r="C4" s="38">
        <v>45</v>
      </c>
      <c r="D4" s="38">
        <v>1525.8728358209</v>
      </c>
      <c r="E4" s="38">
        <v>5182</v>
      </c>
      <c r="F4" s="38">
        <v>2.8465462926806E-2</v>
      </c>
      <c r="G4" s="38">
        <v>115.15555555555601</v>
      </c>
      <c r="H4" s="38">
        <v>1.06271061593409</v>
      </c>
      <c r="I4" s="38">
        <v>0.75452453731320301</v>
      </c>
      <c r="J4" s="38">
        <v>0.83954138658793098</v>
      </c>
      <c r="K4" s="38">
        <v>0.97769376665936203</v>
      </c>
      <c r="L4" s="38">
        <v>2896.0619654417801</v>
      </c>
      <c r="M4" s="38">
        <v>28.878212139244699</v>
      </c>
      <c r="N4" s="38">
        <v>1.30941129463307</v>
      </c>
      <c r="O4" s="38">
        <v>0.207797879365684</v>
      </c>
      <c r="P4" s="38">
        <v>3.0173390702414302</v>
      </c>
      <c r="Q4" s="38">
        <v>1.3236440260964799</v>
      </c>
      <c r="R4" s="38">
        <v>1.82178962731558</v>
      </c>
      <c r="S4" s="38">
        <v>1.1428883365112601E-2</v>
      </c>
      <c r="T4" s="38">
        <v>0.56930925853612002</v>
      </c>
      <c r="U4" s="38">
        <v>0.18217896273155801</v>
      </c>
      <c r="V4" s="38">
        <v>7.9703296195056707E-3</v>
      </c>
      <c r="W4" s="38">
        <v>0.26757535151197598</v>
      </c>
      <c r="X4" s="38">
        <v>8.5396388780417903E-4</v>
      </c>
      <c r="Y4" s="38">
        <v>1.4232731463403E-2</v>
      </c>
      <c r="Z4" s="38">
        <v>8.5396388780417901E-2</v>
      </c>
      <c r="AA4" s="38">
        <v>8.5396388780417901E-2</v>
      </c>
      <c r="AB4" s="38">
        <v>1.59406592390113E-2</v>
      </c>
      <c r="AC4" s="38">
        <v>2.27723703414448E-2</v>
      </c>
      <c r="AD4" s="38">
        <v>0.227723703414448</v>
      </c>
      <c r="AE4" s="38">
        <v>5.1237833268250798E-3</v>
      </c>
      <c r="AF4" s="38">
        <v>1.70792777560836</v>
      </c>
      <c r="AG4" s="38">
        <v>33.091100652411903</v>
      </c>
      <c r="AH4" s="38">
        <v>2.3751582266126898</v>
      </c>
      <c r="AI4" s="38">
        <v>0</v>
      </c>
      <c r="AJ4" s="38">
        <v>0</v>
      </c>
      <c r="AK4" s="38">
        <v>2</v>
      </c>
      <c r="AL4" s="38">
        <v>0</v>
      </c>
      <c r="AM4" s="38">
        <v>9</v>
      </c>
      <c r="AN4" s="38">
        <v>5</v>
      </c>
      <c r="AO4" s="38">
        <v>5</v>
      </c>
      <c r="AP4" s="38">
        <v>12</v>
      </c>
      <c r="AQ4" s="38">
        <v>11</v>
      </c>
      <c r="AR4" s="38">
        <v>1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556</v>
      </c>
      <c r="D5" s="38">
        <v>1100.1590909090901</v>
      </c>
      <c r="E5" s="38">
        <v>10129.4</v>
      </c>
      <c r="F5" s="38">
        <v>4.0118225383636297E-2</v>
      </c>
      <c r="G5" s="38">
        <v>18.218345323741001</v>
      </c>
      <c r="H5" s="38">
        <v>0.79567813677545596</v>
      </c>
      <c r="I5" s="38">
        <v>0.64055433195872602</v>
      </c>
      <c r="J5" s="38">
        <v>0.67425364128098297</v>
      </c>
      <c r="K5" s="38">
        <v>0.78043321112967701</v>
      </c>
      <c r="L5" s="38">
        <v>4096.39175747233</v>
      </c>
      <c r="M5" s="38">
        <v>7.9434086259599903</v>
      </c>
      <c r="N5" s="38">
        <v>3.4000196012631898</v>
      </c>
      <c r="O5" s="38">
        <v>0.28082757768545502</v>
      </c>
      <c r="P5" s="38">
        <v>6.41891606138182E-2</v>
      </c>
      <c r="Q5" s="38">
        <v>3.6106402845272799E-2</v>
      </c>
      <c r="R5" s="38">
        <v>3.5304038337599999E-2</v>
      </c>
      <c r="S5" s="38">
        <v>4.0118225383636299E-5</v>
      </c>
      <c r="T5" s="38">
        <v>4.0118225383636401E-3</v>
      </c>
      <c r="U5" s="38">
        <v>1.2035467615090899E-2</v>
      </c>
      <c r="V5" s="38">
        <v>5.6165515537091003E-3</v>
      </c>
      <c r="W5" s="38">
        <v>2.00591126918181E-2</v>
      </c>
      <c r="X5" s="38">
        <v>1.2035467615090899E-3</v>
      </c>
      <c r="Y5" s="38">
        <v>2.00591126918181E-2</v>
      </c>
      <c r="Z5" s="38">
        <v>0.120354676150909</v>
      </c>
      <c r="AA5" s="38">
        <v>0.120354676150909</v>
      </c>
      <c r="AB5" s="38">
        <v>2.2466206214836401E-2</v>
      </c>
      <c r="AC5" s="38">
        <v>3.20945803069091E-2</v>
      </c>
      <c r="AD5" s="38">
        <v>0.32094580306908999</v>
      </c>
      <c r="AE5" s="38">
        <v>7.22128056905457E-3</v>
      </c>
      <c r="AF5" s="38">
        <v>2.40709352301818</v>
      </c>
      <c r="AG5" s="38">
        <v>0.90266007113181401</v>
      </c>
      <c r="AH5" s="38">
        <v>1.67373236300531</v>
      </c>
      <c r="AI5" s="38">
        <v>0</v>
      </c>
      <c r="AJ5" s="38">
        <v>1</v>
      </c>
      <c r="AK5" s="38">
        <v>0</v>
      </c>
      <c r="AL5" s="38">
        <v>0</v>
      </c>
      <c r="AM5" s="38">
        <v>0</v>
      </c>
      <c r="AN5" s="38">
        <v>2</v>
      </c>
      <c r="AO5" s="38">
        <v>24</v>
      </c>
      <c r="AP5" s="38">
        <v>137</v>
      </c>
      <c r="AQ5" s="38">
        <v>364</v>
      </c>
      <c r="AR5" s="38">
        <v>28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129</v>
      </c>
      <c r="D6" s="38">
        <v>1075.9523809523801</v>
      </c>
      <c r="E6" s="38">
        <v>4495.7</v>
      </c>
      <c r="F6" s="38">
        <v>1.74137728285714E-2</v>
      </c>
      <c r="G6" s="38">
        <v>34.850387596899203</v>
      </c>
      <c r="H6" s="38">
        <v>0.348275456571428</v>
      </c>
      <c r="I6" s="38">
        <v>0.28094220163428602</v>
      </c>
      <c r="J6" s="38">
        <v>0.29556977081028601</v>
      </c>
      <c r="K6" s="38">
        <v>0.33585363195371398</v>
      </c>
      <c r="L6" s="38">
        <v>1778.08551597977</v>
      </c>
      <c r="M6" s="38">
        <v>2.5772383786285702</v>
      </c>
      <c r="N6" s="38">
        <v>1.3756880534571401</v>
      </c>
      <c r="O6" s="38">
        <v>0.12189640979999999</v>
      </c>
      <c r="P6" s="38">
        <v>2.61206592428571E-2</v>
      </c>
      <c r="Q6" s="38">
        <v>1.53241200891429E-2</v>
      </c>
      <c r="R6" s="38">
        <v>1.5846533273999999E-2</v>
      </c>
      <c r="S6" s="38">
        <v>1.7413772828571401E-4</v>
      </c>
      <c r="T6" s="38">
        <v>1.74137728285714E-3</v>
      </c>
      <c r="U6" s="38">
        <v>5.2241318485714301E-3</v>
      </c>
      <c r="V6" s="38">
        <v>2.4379281959999999E-3</v>
      </c>
      <c r="W6" s="38">
        <v>8.3586109577142905E-3</v>
      </c>
      <c r="X6" s="38">
        <v>5.2241318485714305E-4</v>
      </c>
      <c r="Y6" s="38">
        <v>8.7068864142857208E-3</v>
      </c>
      <c r="Z6" s="38">
        <v>5.2241318485714297E-2</v>
      </c>
      <c r="AA6" s="38">
        <v>5.2241318485714297E-2</v>
      </c>
      <c r="AB6" s="38">
        <v>9.7517127839999995E-3</v>
      </c>
      <c r="AC6" s="38">
        <v>1.3931018262857101E-2</v>
      </c>
      <c r="AD6" s="38">
        <v>0.13931018262857101</v>
      </c>
      <c r="AE6" s="38">
        <v>3.13447910914286E-3</v>
      </c>
      <c r="AF6" s="38">
        <v>1.0448263697142901</v>
      </c>
      <c r="AG6" s="38">
        <v>0.38310300222857102</v>
      </c>
      <c r="AH6" s="38">
        <v>0.72650260240800102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8</v>
      </c>
      <c r="AP6" s="38">
        <v>40</v>
      </c>
      <c r="AQ6" s="38">
        <v>78</v>
      </c>
      <c r="AR6" s="38">
        <v>3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31</v>
      </c>
      <c r="D7" s="38">
        <v>1069.04589371981</v>
      </c>
      <c r="E7" s="38">
        <v>4594.5</v>
      </c>
      <c r="F7" s="38">
        <v>1.7682232891304401E-2</v>
      </c>
      <c r="G7" s="38">
        <v>148.20967741935499</v>
      </c>
      <c r="H7" s="38">
        <v>0.41258543413043502</v>
      </c>
      <c r="I7" s="38">
        <v>0.32771071625217402</v>
      </c>
      <c r="J7" s="38">
        <v>0.34940092193217398</v>
      </c>
      <c r="K7" s="38">
        <v>0.399264818685652</v>
      </c>
      <c r="L7" s="38">
        <v>1805.4974360653</v>
      </c>
      <c r="M7" s="38">
        <v>1.32616746684783</v>
      </c>
      <c r="N7" s="38">
        <v>1.2377563023913001</v>
      </c>
      <c r="O7" s="38">
        <v>0.12377563023913001</v>
      </c>
      <c r="P7" s="38">
        <v>9.7252280902174002E-3</v>
      </c>
      <c r="Q7" s="38">
        <v>4.7742028806521701E-3</v>
      </c>
      <c r="R7" s="38">
        <v>7.0728931565217402E-3</v>
      </c>
      <c r="S7" s="38">
        <v>1.76822328913044E-4</v>
      </c>
      <c r="T7" s="38">
        <v>1.76822328913044E-3</v>
      </c>
      <c r="U7" s="38">
        <v>5.3046698673913E-3</v>
      </c>
      <c r="V7" s="38">
        <v>2.4755126047826099E-3</v>
      </c>
      <c r="W7" s="38">
        <v>8.4874717878260907E-3</v>
      </c>
      <c r="X7" s="38">
        <v>5.3046698673913002E-4</v>
      </c>
      <c r="Y7" s="38">
        <v>8.8411164456521796E-3</v>
      </c>
      <c r="Z7" s="38">
        <v>5.3046698673912998E-2</v>
      </c>
      <c r="AA7" s="38">
        <v>5.3046698673912998E-2</v>
      </c>
      <c r="AB7" s="38">
        <v>9.9020504191304395E-3</v>
      </c>
      <c r="AC7" s="38">
        <v>1.41457863130435E-2</v>
      </c>
      <c r="AD7" s="38">
        <v>0.14145786313043501</v>
      </c>
      <c r="AE7" s="38">
        <v>3.1828019204347799E-3</v>
      </c>
      <c r="AF7" s="38">
        <v>1.0609339734782599</v>
      </c>
      <c r="AG7" s="38">
        <v>0.11935507201630401</v>
      </c>
      <c r="AH7" s="38">
        <v>0.73770275622521797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2</v>
      </c>
      <c r="AO7" s="38">
        <v>3</v>
      </c>
      <c r="AP7" s="38">
        <v>9</v>
      </c>
      <c r="AQ7" s="38">
        <v>16</v>
      </c>
      <c r="AR7" s="38">
        <v>1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18</v>
      </c>
      <c r="D8" s="38">
        <v>1135</v>
      </c>
      <c r="E8" s="38">
        <v>368</v>
      </c>
      <c r="F8" s="38">
        <v>1.503648E-3</v>
      </c>
      <c r="G8" s="38">
        <v>20.4444444444444</v>
      </c>
      <c r="H8" s="38">
        <v>3.2077823999999998E-2</v>
      </c>
      <c r="I8" s="38">
        <v>2.7015542399999998E-2</v>
      </c>
      <c r="J8" s="38">
        <v>2.7967852800000002E-2</v>
      </c>
      <c r="K8" s="38">
        <v>3.0173203199999998E-2</v>
      </c>
      <c r="L8" s="38">
        <v>153.534489984</v>
      </c>
      <c r="M8" s="38">
        <v>0.45259804799999998</v>
      </c>
      <c r="N8" s="38">
        <v>0.14284656000000001</v>
      </c>
      <c r="O8" s="38">
        <v>1.0525536E-2</v>
      </c>
      <c r="P8" s="38">
        <v>2.7065663999999998E-3</v>
      </c>
      <c r="Q8" s="38">
        <v>9.021888E-4</v>
      </c>
      <c r="R8" s="38">
        <v>2.1051071999999998E-3</v>
      </c>
      <c r="S8" s="38">
        <v>8.1196991999999993E-5</v>
      </c>
      <c r="T8" s="38">
        <v>4.0598495999999998E-2</v>
      </c>
      <c r="U8" s="38">
        <v>1.503648E-3</v>
      </c>
      <c r="V8" s="38">
        <v>4.2102144000000002E-4</v>
      </c>
      <c r="W8" s="38">
        <v>7.51824E-4</v>
      </c>
      <c r="X8" s="38">
        <v>4.5109440000000002E-5</v>
      </c>
      <c r="Y8" s="38">
        <v>7.51824E-4</v>
      </c>
      <c r="Z8" s="38">
        <v>4.5109440000000002E-3</v>
      </c>
      <c r="AA8" s="38">
        <v>4.5109440000000002E-3</v>
      </c>
      <c r="AB8" s="38">
        <v>8.4204288000000005E-4</v>
      </c>
      <c r="AC8" s="38">
        <v>1.2029184E-3</v>
      </c>
      <c r="AD8" s="38">
        <v>1.2029184E-2</v>
      </c>
      <c r="AE8" s="38">
        <v>2.7065664000000002E-4</v>
      </c>
      <c r="AF8" s="38">
        <v>9.0218880000000001E-2</v>
      </c>
      <c r="AG8" s="38">
        <v>2.255472E-2</v>
      </c>
      <c r="AH8" s="38">
        <v>0.12546438911999999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2</v>
      </c>
      <c r="AO8" s="38">
        <v>2</v>
      </c>
      <c r="AP8" s="38">
        <v>2</v>
      </c>
      <c r="AQ8" s="38">
        <v>12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8</v>
      </c>
      <c r="D9" s="38">
        <v>1037</v>
      </c>
      <c r="E9" s="38">
        <v>332</v>
      </c>
      <c r="F9" s="38">
        <v>1.2394223999999999E-3</v>
      </c>
      <c r="G9" s="38">
        <v>41.5</v>
      </c>
      <c r="H9" s="38">
        <v>2.4788448000000001E-2</v>
      </c>
      <c r="I9" s="38">
        <v>2.0888398847999999E-2</v>
      </c>
      <c r="J9" s="38">
        <v>2.1722943264E-2</v>
      </c>
      <c r="K9" s="38">
        <v>2.3119359167999998E-2</v>
      </c>
      <c r="L9" s="38">
        <v>126.5549424192</v>
      </c>
      <c r="M9" s="38">
        <v>0.2020258512</v>
      </c>
      <c r="N9" s="38">
        <v>0.1103085936</v>
      </c>
      <c r="O9" s="38">
        <v>5.4534585599999999E-3</v>
      </c>
      <c r="P9" s="38">
        <v>8.1801878400000001E-4</v>
      </c>
      <c r="Q9" s="38">
        <v>2.4788448000000001E-4</v>
      </c>
      <c r="R9" s="38">
        <v>6.1971119999999996E-4</v>
      </c>
      <c r="S9" s="38">
        <v>1.2394224E-5</v>
      </c>
      <c r="T9" s="38">
        <v>5.4534585599999998E-2</v>
      </c>
      <c r="U9" s="38">
        <v>1.2394223999999999E-3</v>
      </c>
      <c r="V9" s="38">
        <v>3.4703827199999998E-4</v>
      </c>
      <c r="W9" s="38">
        <v>1.48730688E-3</v>
      </c>
      <c r="X9" s="38">
        <v>3.7182672000000002E-5</v>
      </c>
      <c r="Y9" s="38">
        <v>6.1971119999999996E-4</v>
      </c>
      <c r="Z9" s="38">
        <v>3.7182672E-3</v>
      </c>
      <c r="AA9" s="38">
        <v>3.7182672E-3</v>
      </c>
      <c r="AB9" s="38">
        <v>6.9407654399999995E-4</v>
      </c>
      <c r="AC9" s="38">
        <v>9.9153792000000003E-4</v>
      </c>
      <c r="AD9" s="38">
        <v>9.9153791999999994E-3</v>
      </c>
      <c r="AE9" s="38">
        <v>2.23096032E-4</v>
      </c>
      <c r="AF9" s="38">
        <v>7.4365344E-2</v>
      </c>
      <c r="AG9" s="38">
        <v>6.1971120000000003E-3</v>
      </c>
      <c r="AH9" s="38">
        <v>0.103417405056</v>
      </c>
      <c r="AI9" s="38">
        <v>0</v>
      </c>
      <c r="AJ9" s="38">
        <v>1</v>
      </c>
      <c r="AK9" s="38">
        <v>0</v>
      </c>
      <c r="AL9" s="38">
        <v>0</v>
      </c>
      <c r="AM9" s="38">
        <v>0</v>
      </c>
      <c r="AN9" s="38">
        <v>2</v>
      </c>
      <c r="AO9" s="38">
        <v>0</v>
      </c>
      <c r="AP9" s="38">
        <v>2</v>
      </c>
      <c r="AQ9" s="38">
        <v>3</v>
      </c>
      <c r="AR9" s="38">
        <v>0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30</v>
      </c>
      <c r="D10" s="38">
        <v>1139.5</v>
      </c>
      <c r="E10" s="38">
        <v>5861</v>
      </c>
      <c r="F10" s="38">
        <v>2.4042994200000001E-2</v>
      </c>
      <c r="G10" s="38">
        <v>195.36666666666699</v>
      </c>
      <c r="H10" s="38">
        <v>0.59306052359999994</v>
      </c>
      <c r="I10" s="38">
        <v>0.49656797354400001</v>
      </c>
      <c r="J10" s="38">
        <v>0.51516122239200002</v>
      </c>
      <c r="K10" s="38">
        <v>0.55587402590400004</v>
      </c>
      <c r="L10" s="38">
        <v>2454.9820517735998</v>
      </c>
      <c r="M10" s="38">
        <v>2.3321704373999999</v>
      </c>
      <c r="N10" s="38">
        <v>2.4884498997</v>
      </c>
      <c r="O10" s="38">
        <v>6.9724683179999997E-2</v>
      </c>
      <c r="P10" s="38">
        <v>1.6349236055999999E-2</v>
      </c>
      <c r="Q10" s="38">
        <v>4.80859884E-3</v>
      </c>
      <c r="R10" s="38">
        <v>1.20214971E-2</v>
      </c>
      <c r="S10" s="38">
        <v>1.5147086346E-3</v>
      </c>
      <c r="T10" s="38">
        <v>4.1834809907999997</v>
      </c>
      <c r="U10" s="38">
        <v>2.4042994200000001E-2</v>
      </c>
      <c r="V10" s="38">
        <v>0.26447293620000001</v>
      </c>
      <c r="W10" s="38">
        <v>1.20214971E-2</v>
      </c>
      <c r="X10" s="38">
        <v>7.2128982600000002E-4</v>
      </c>
      <c r="Y10" s="38">
        <v>1.20214971E-2</v>
      </c>
      <c r="Z10" s="38">
        <v>0</v>
      </c>
      <c r="AA10" s="38">
        <v>7.2128982600000002E-2</v>
      </c>
      <c r="AB10" s="38">
        <v>1.3464076752000001E-2</v>
      </c>
      <c r="AC10" s="38">
        <v>1.923439536E-2</v>
      </c>
      <c r="AD10" s="38">
        <v>0.19234395360000001</v>
      </c>
      <c r="AE10" s="38">
        <v>4.3277389559999999E-3</v>
      </c>
      <c r="AF10" s="38">
        <v>1.442579652</v>
      </c>
      <c r="AG10" s="38">
        <v>0.120214971</v>
      </c>
      <c r="AH10" s="38">
        <v>78.812934987600002</v>
      </c>
      <c r="AI10" s="38">
        <v>0</v>
      </c>
      <c r="AJ10" s="38">
        <v>0</v>
      </c>
      <c r="AK10" s="38">
        <v>0</v>
      </c>
      <c r="AL10" s="38">
        <v>2</v>
      </c>
      <c r="AM10" s="38">
        <v>5</v>
      </c>
      <c r="AN10" s="38">
        <v>4</v>
      </c>
      <c r="AO10" s="38">
        <v>4</v>
      </c>
      <c r="AP10" s="38">
        <v>8</v>
      </c>
      <c r="AQ10" s="38">
        <v>7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45" x14ac:dyDescent="0.25">
      <c r="A12" s="38" t="s">
        <v>293</v>
      </c>
      <c r="B12" s="38" t="s">
        <v>231</v>
      </c>
      <c r="C12" s="38">
        <v>15</v>
      </c>
      <c r="D12" s="38">
        <v>2231.6666666666702</v>
      </c>
      <c r="E12" s="38">
        <v>1692</v>
      </c>
      <c r="F12" s="38">
        <v>1.3593528000000001E-2</v>
      </c>
      <c r="G12" s="38">
        <v>112.8</v>
      </c>
      <c r="H12" s="38">
        <v>1.286853984</v>
      </c>
      <c r="I12" s="38">
        <v>0.91865062224000005</v>
      </c>
      <c r="J12" s="38">
        <v>1.0356455865600001</v>
      </c>
      <c r="K12" s="38">
        <v>1.1968648286400001</v>
      </c>
      <c r="L12" s="38">
        <v>1377.989526888</v>
      </c>
      <c r="M12" s="38">
        <v>14.178049703999999</v>
      </c>
      <c r="N12" s="38">
        <v>2.9769826319999999</v>
      </c>
      <c r="O12" s="38">
        <v>0.15904427760000001</v>
      </c>
      <c r="P12" s="38">
        <v>0.39421231200000001</v>
      </c>
      <c r="Q12" s="38">
        <v>0.15768492479999999</v>
      </c>
      <c r="R12" s="38">
        <v>0.27187055999999998</v>
      </c>
      <c r="S12" s="38">
        <v>5.7092817599999996E-3</v>
      </c>
      <c r="T12" s="38">
        <v>1.3049786880000001</v>
      </c>
      <c r="U12" s="38">
        <v>4.8936700800000003E-2</v>
      </c>
      <c r="V12" s="38">
        <v>1.90309392E-3</v>
      </c>
      <c r="W12" s="38">
        <v>7.2045698399999997E-2</v>
      </c>
      <c r="X12" s="38">
        <v>0.11282628240000001</v>
      </c>
      <c r="Y12" s="38">
        <v>5.3014759199999997E-2</v>
      </c>
      <c r="Z12" s="38">
        <v>0.39421231200000001</v>
      </c>
      <c r="AA12" s="38">
        <v>0.43499289600000002</v>
      </c>
      <c r="AB12" s="38">
        <v>7.6123756800000001E-3</v>
      </c>
      <c r="AC12" s="38">
        <v>1.1418563519999999E-2</v>
      </c>
      <c r="AD12" s="38">
        <v>4.9072636080000001</v>
      </c>
      <c r="AE12" s="38">
        <v>8.6998579199999995E-2</v>
      </c>
      <c r="AF12" s="38">
        <v>0.81561167999999995</v>
      </c>
      <c r="AG12" s="38">
        <v>3.9421231200000002</v>
      </c>
      <c r="AH12" s="38">
        <v>0.56712198816000003</v>
      </c>
      <c r="AI12" s="38">
        <v>0</v>
      </c>
      <c r="AJ12" s="38">
        <v>0</v>
      </c>
      <c r="AK12" s="38">
        <v>0</v>
      </c>
      <c r="AL12" s="38">
        <v>0</v>
      </c>
      <c r="AM12" s="38">
        <v>1</v>
      </c>
      <c r="AN12" s="38">
        <v>2</v>
      </c>
      <c r="AO12" s="38">
        <v>1</v>
      </c>
      <c r="AP12" s="38">
        <v>4</v>
      </c>
      <c r="AQ12" s="38">
        <v>7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17</v>
      </c>
      <c r="D13" s="38">
        <v>2211.5476190476202</v>
      </c>
      <c r="E13" s="38">
        <v>2151</v>
      </c>
      <c r="F13" s="38">
        <v>1.71253401428571E-2</v>
      </c>
      <c r="G13" s="38">
        <v>126.529411764706</v>
      </c>
      <c r="H13" s="38">
        <v>1.1759400231428601</v>
      </c>
      <c r="I13" s="38">
        <v>0.83172068627142903</v>
      </c>
      <c r="J13" s="38">
        <v>0.93504357179999997</v>
      </c>
      <c r="K13" s="38">
        <v>1.0886007884142901</v>
      </c>
      <c r="L13" s="38">
        <v>1736.01285562157</v>
      </c>
      <c r="M13" s="38">
        <v>13.9914028967143</v>
      </c>
      <c r="N13" s="38">
        <v>1.93516343614286</v>
      </c>
      <c r="O13" s="38">
        <v>0.16954086741428601</v>
      </c>
      <c r="P13" s="38">
        <v>0.46238418385714303</v>
      </c>
      <c r="Q13" s="38">
        <v>0.188378741571429</v>
      </c>
      <c r="R13" s="38">
        <v>0.32538146271428597</v>
      </c>
      <c r="S13" s="38">
        <v>4.9663486414285698E-3</v>
      </c>
      <c r="T13" s="38">
        <v>0.92476836771428605</v>
      </c>
      <c r="U13" s="38">
        <v>3.4250680285714298E-3</v>
      </c>
      <c r="V13" s="38">
        <v>1.7125340142857099E-3</v>
      </c>
      <c r="W13" s="38">
        <v>0.205504081714286</v>
      </c>
      <c r="X13" s="38">
        <v>2.39754762E-3</v>
      </c>
      <c r="Y13" s="38">
        <v>8.5626700714285693E-3</v>
      </c>
      <c r="Z13" s="38">
        <v>0.83914166700000004</v>
      </c>
      <c r="AA13" s="38">
        <v>0</v>
      </c>
      <c r="AB13" s="38">
        <v>9.59019048E-3</v>
      </c>
      <c r="AC13" s="38">
        <v>0</v>
      </c>
      <c r="AD13" s="38">
        <v>0</v>
      </c>
      <c r="AE13" s="38">
        <v>0</v>
      </c>
      <c r="AF13" s="38">
        <v>10.0354493237143</v>
      </c>
      <c r="AG13" s="38">
        <v>4.7094685392857203</v>
      </c>
      <c r="AH13" s="38">
        <v>0.510335136257143</v>
      </c>
      <c r="AI13" s="38">
        <v>0</v>
      </c>
      <c r="AJ13" s="38">
        <v>0</v>
      </c>
      <c r="AK13" s="38">
        <v>0</v>
      </c>
      <c r="AL13" s="38">
        <v>0</v>
      </c>
      <c r="AM13" s="38">
        <v>1</v>
      </c>
      <c r="AN13" s="38">
        <v>6</v>
      </c>
      <c r="AO13" s="38">
        <v>4</v>
      </c>
      <c r="AP13" s="38">
        <v>5</v>
      </c>
      <c r="AQ13" s="38">
        <v>1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1949</v>
      </c>
      <c r="D14" s="38">
        <v>714.76543209876502</v>
      </c>
      <c r="E14" s="38">
        <v>12602.93</v>
      </c>
      <c r="F14" s="38">
        <v>3.2429299345777998E-2</v>
      </c>
      <c r="G14" s="38">
        <v>6.4663571062083198</v>
      </c>
      <c r="H14" s="38">
        <v>2.6483927799051399</v>
      </c>
      <c r="I14" s="38">
        <v>2.4347917948809998</v>
      </c>
      <c r="J14" s="38">
        <v>2.5415922873930801</v>
      </c>
      <c r="K14" s="38">
        <v>2.6189902151650299</v>
      </c>
      <c r="L14" s="38">
        <v>3311.2908975986802</v>
      </c>
      <c r="M14" s="38">
        <v>93.136947721073199</v>
      </c>
      <c r="N14" s="38">
        <v>1.7187528653262401</v>
      </c>
      <c r="O14" s="38">
        <v>0.14268891712142301</v>
      </c>
      <c r="P14" s="38">
        <v>12.809573241582401</v>
      </c>
      <c r="Q14" s="38">
        <v>7.3290216521456104</v>
      </c>
      <c r="R14" s="38">
        <v>8.85319872139738</v>
      </c>
      <c r="S14" s="38">
        <v>4.8643949018667204E-3</v>
      </c>
      <c r="T14" s="38">
        <v>32.105006352320103</v>
      </c>
      <c r="U14" s="38">
        <v>3.2429299345777998E-2</v>
      </c>
      <c r="V14" s="38">
        <v>8.7559108233600302E-2</v>
      </c>
      <c r="W14" s="38">
        <v>1.1674547764479799E-2</v>
      </c>
      <c r="X14" s="38">
        <v>1.0701668784106699E-3</v>
      </c>
      <c r="Y14" s="38">
        <v>6.1615668756977E-2</v>
      </c>
      <c r="Z14" s="38">
        <v>0.77830318429868295</v>
      </c>
      <c r="AA14" s="38">
        <v>0.12647426744853399</v>
      </c>
      <c r="AB14" s="38">
        <v>1.8160407633635699E-2</v>
      </c>
      <c r="AC14" s="38">
        <v>5.8372738822399801E-2</v>
      </c>
      <c r="AD14" s="38">
        <v>0.64858598691556402</v>
      </c>
      <c r="AE14" s="38">
        <v>5.8372738822398997E-3</v>
      </c>
      <c r="AF14" s="38">
        <v>2.4646267502791099</v>
      </c>
      <c r="AG14" s="38">
        <v>183.22554130364401</v>
      </c>
      <c r="AH14" s="38">
        <v>26.0926142536131</v>
      </c>
      <c r="AI14" s="38">
        <v>64</v>
      </c>
      <c r="AJ14" s="38">
        <v>40</v>
      </c>
      <c r="AK14" s="38">
        <v>91</v>
      </c>
      <c r="AL14" s="38">
        <v>203</v>
      </c>
      <c r="AM14" s="38">
        <v>88</v>
      </c>
      <c r="AN14" s="38">
        <v>113</v>
      </c>
      <c r="AO14" s="38">
        <v>184</v>
      </c>
      <c r="AP14" s="38">
        <v>518</v>
      </c>
      <c r="AQ14" s="38">
        <v>567</v>
      </c>
      <c r="AR14" s="38">
        <v>81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7324</v>
      </c>
      <c r="D15" s="38">
        <v>802.59090909090901</v>
      </c>
      <c r="E15" s="38">
        <v>57431.120000000097</v>
      </c>
      <c r="F15" s="38">
        <v>0.16593730131927301</v>
      </c>
      <c r="G15" s="38">
        <v>7.8414964500273197</v>
      </c>
      <c r="H15" s="38">
        <v>20.023101025858001</v>
      </c>
      <c r="I15" s="38">
        <v>18.434527927895601</v>
      </c>
      <c r="J15" s="38">
        <v>19.228814476877801</v>
      </c>
      <c r="K15" s="38">
        <v>19.838357497056801</v>
      </c>
      <c r="L15" s="38">
        <v>16943.525963107699</v>
      </c>
      <c r="M15" s="38">
        <v>361.743316876015</v>
      </c>
      <c r="N15" s="38">
        <v>10.122175380475699</v>
      </c>
      <c r="O15" s="38">
        <v>1.6593730131926301</v>
      </c>
      <c r="P15" s="38">
        <v>55.920870544595303</v>
      </c>
      <c r="Q15" s="38">
        <v>20.742162664908101</v>
      </c>
      <c r="R15" s="38">
        <v>44.803071356201301</v>
      </c>
      <c r="S15" s="38">
        <v>1.27771722015841E-3</v>
      </c>
      <c r="T15" s="38">
        <v>149.01169658470599</v>
      </c>
      <c r="U15" s="38">
        <v>0.89606142712412795</v>
      </c>
      <c r="V15" s="38">
        <v>0.29868714237468502</v>
      </c>
      <c r="W15" s="38">
        <v>5.8078055461745298E-2</v>
      </c>
      <c r="X15" s="38">
        <v>3.15280872506618E-2</v>
      </c>
      <c r="Y15" s="38">
        <v>0.14602482516095899</v>
      </c>
      <c r="Z15" s="38">
        <v>3.8165579303429502E-2</v>
      </c>
      <c r="AA15" s="38">
        <v>0.497811903957809</v>
      </c>
      <c r="AB15" s="38">
        <v>9.2924888738799005E-2</v>
      </c>
      <c r="AC15" s="38">
        <v>0.18253103145119401</v>
      </c>
      <c r="AD15" s="38">
        <v>0.36506206290238702</v>
      </c>
      <c r="AE15" s="38">
        <v>5.1440563408973504E-3</v>
      </c>
      <c r="AF15" s="38">
        <v>6.8034293540903299</v>
      </c>
      <c r="AG15" s="38">
        <v>518.55406662273799</v>
      </c>
      <c r="AH15" s="38">
        <v>89.008768427659803</v>
      </c>
      <c r="AI15" s="38">
        <v>249</v>
      </c>
      <c r="AJ15" s="38">
        <v>254</v>
      </c>
      <c r="AK15" s="38">
        <v>404</v>
      </c>
      <c r="AL15" s="38">
        <v>342</v>
      </c>
      <c r="AM15" s="38">
        <v>215</v>
      </c>
      <c r="AN15" s="38">
        <v>1203</v>
      </c>
      <c r="AO15" s="38">
        <v>1599</v>
      </c>
      <c r="AP15" s="38">
        <v>1826</v>
      </c>
      <c r="AQ15" s="38">
        <v>1117</v>
      </c>
      <c r="AR15" s="38">
        <v>113</v>
      </c>
      <c r="AS15" s="38">
        <v>2</v>
      </c>
    </row>
    <row r="16" spans="1:45" x14ac:dyDescent="0.25">
      <c r="A16" s="38" t="s">
        <v>293</v>
      </c>
      <c r="B16" s="38" t="s">
        <v>235</v>
      </c>
      <c r="C16" s="38">
        <v>9905</v>
      </c>
      <c r="D16" s="38">
        <v>646.30198019802003</v>
      </c>
      <c r="E16" s="38">
        <v>67577.659999999902</v>
      </c>
      <c r="F16" s="38">
        <v>0.15723207171051801</v>
      </c>
      <c r="G16" s="38">
        <v>6.8225805148914596</v>
      </c>
      <c r="H16" s="38">
        <v>11.739994687719999</v>
      </c>
      <c r="I16" s="38">
        <v>10.7756379812287</v>
      </c>
      <c r="J16" s="38">
        <v>11.2578163344744</v>
      </c>
      <c r="K16" s="38">
        <v>11.6194500994082</v>
      </c>
      <c r="L16" s="38">
        <v>16054.6523782188</v>
      </c>
      <c r="M16" s="38">
        <v>494.80932967300703</v>
      </c>
      <c r="N16" s="38">
        <v>7.94021962138223</v>
      </c>
      <c r="O16" s="38">
        <v>1.41508864539472</v>
      </c>
      <c r="P16" s="38">
        <v>45.125604580923401</v>
      </c>
      <c r="Q16" s="38">
        <v>21.383561752636101</v>
      </c>
      <c r="R16" s="38">
        <v>8.0188356572380606</v>
      </c>
      <c r="S16" s="38">
        <v>1.7295527888158298E-2</v>
      </c>
      <c r="T16" s="38">
        <v>86.634871512506706</v>
      </c>
      <c r="U16" s="38">
        <v>0.15723207171051801</v>
      </c>
      <c r="V16" s="38">
        <v>0.29874093625002102</v>
      </c>
      <c r="W16" s="38">
        <v>9.4339243026325698E-3</v>
      </c>
      <c r="X16" s="38">
        <v>5.1886583664478604E-3</v>
      </c>
      <c r="Y16" s="38">
        <v>0.29874093625002102</v>
      </c>
      <c r="Z16" s="38">
        <v>3.7735697210528198</v>
      </c>
      <c r="AA16" s="38">
        <v>0.61320507967108595</v>
      </c>
      <c r="AB16" s="38">
        <v>8.8049960157903798E-2</v>
      </c>
      <c r="AC16" s="38">
        <v>0.28301772907897499</v>
      </c>
      <c r="AD16" s="38">
        <v>3.1446414342108402</v>
      </c>
      <c r="AE16" s="38">
        <v>2.8301772907897399E-2</v>
      </c>
      <c r="AF16" s="38">
        <v>11.9496374500009</v>
      </c>
      <c r="AG16" s="38">
        <v>534.58904381579396</v>
      </c>
      <c r="AH16" s="38">
        <v>89.024799002506398</v>
      </c>
      <c r="AI16" s="38">
        <v>76</v>
      </c>
      <c r="AJ16" s="38">
        <v>196</v>
      </c>
      <c r="AK16" s="38">
        <v>17</v>
      </c>
      <c r="AL16" s="38">
        <v>73</v>
      </c>
      <c r="AM16" s="38">
        <v>137</v>
      </c>
      <c r="AN16" s="38">
        <v>603</v>
      </c>
      <c r="AO16" s="38">
        <v>1366</v>
      </c>
      <c r="AP16" s="38">
        <v>3671</v>
      </c>
      <c r="AQ16" s="38">
        <v>3365</v>
      </c>
      <c r="AR16" s="38">
        <v>397</v>
      </c>
      <c r="AS16" s="38">
        <v>4</v>
      </c>
    </row>
    <row r="17" spans="1:45" x14ac:dyDescent="0.25">
      <c r="A17" s="38" t="s">
        <v>293</v>
      </c>
      <c r="B17" s="38" t="s">
        <v>236</v>
      </c>
      <c r="C17" s="38">
        <v>22</v>
      </c>
      <c r="D17" s="38">
        <v>783.53451676528596</v>
      </c>
      <c r="E17" s="38">
        <v>164.8</v>
      </c>
      <c r="F17" s="38">
        <v>4.6485535810650899E-4</v>
      </c>
      <c r="G17" s="38">
        <v>7.4909090909090903</v>
      </c>
      <c r="H17" s="38">
        <v>1.41006125292308E-2</v>
      </c>
      <c r="I17" s="38">
        <v>1.3071732669955E-2</v>
      </c>
      <c r="J17" s="38">
        <v>1.35861725995929E-2</v>
      </c>
      <c r="K17" s="38">
        <v>1.40107404933302E-2</v>
      </c>
      <c r="L17" s="38">
        <v>47.465450905539399</v>
      </c>
      <c r="M17" s="38">
        <v>0.115284128810414</v>
      </c>
      <c r="N17" s="38">
        <v>5.6944781368047301E-2</v>
      </c>
      <c r="O17" s="38">
        <v>3.2539875067455599E-3</v>
      </c>
      <c r="P17" s="38">
        <v>4.6485535810650899E-3</v>
      </c>
      <c r="Q17" s="38">
        <v>6.9728303715976304E-4</v>
      </c>
      <c r="R17" s="38">
        <v>1.1621383952662701E-3</v>
      </c>
      <c r="S17" s="38">
        <v>4.6485535810650902E-6</v>
      </c>
      <c r="T17" s="38">
        <v>4.64855358106509E-5</v>
      </c>
      <c r="U17" s="38">
        <v>5.1134089391716001E-4</v>
      </c>
      <c r="V17" s="38">
        <v>6.5079750134911305E-5</v>
      </c>
      <c r="W17" s="38">
        <v>9.7619625202366892E-6</v>
      </c>
      <c r="X17" s="38">
        <v>1.39456607431953E-5</v>
      </c>
      <c r="Y17" s="38">
        <v>2.32427679053254E-4</v>
      </c>
      <c r="Z17" s="38">
        <v>1.39456607431953E-3</v>
      </c>
      <c r="AA17" s="38">
        <v>1.39456607431953E-3</v>
      </c>
      <c r="AB17" s="38">
        <v>2.60319000539645E-4</v>
      </c>
      <c r="AC17" s="38">
        <v>3.7188428648520698E-4</v>
      </c>
      <c r="AD17" s="38">
        <v>3.7188428648520701E-3</v>
      </c>
      <c r="AE17" s="38">
        <v>8.3673964459171594E-5</v>
      </c>
      <c r="AF17" s="38">
        <v>2.7891321486390501E-2</v>
      </c>
      <c r="AG17" s="38">
        <v>1.7432075928994099E-2</v>
      </c>
      <c r="AH17" s="38">
        <v>1.9393765540203601E-2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5</v>
      </c>
      <c r="AP17" s="38">
        <v>4</v>
      </c>
      <c r="AQ17" s="38">
        <v>12</v>
      </c>
      <c r="AR17" s="38">
        <v>1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671</v>
      </c>
      <c r="D18" s="38">
        <v>384.62732919254699</v>
      </c>
      <c r="E18" s="38">
        <v>9354.7999999999993</v>
      </c>
      <c r="F18" s="38">
        <v>1.29532022608695E-2</v>
      </c>
      <c r="G18" s="38">
        <v>13.941579731743699</v>
      </c>
      <c r="H18" s="38">
        <v>2.0163818186086901</v>
      </c>
      <c r="I18" s="38">
        <v>1.85248063266783</v>
      </c>
      <c r="J18" s="38">
        <v>1.9322723585947801</v>
      </c>
      <c r="K18" s="38">
        <v>1.99427502008347</v>
      </c>
      <c r="L18" s="38">
        <v>1322.6255764528701</v>
      </c>
      <c r="M18" s="38">
        <v>25.2976040154782</v>
      </c>
      <c r="N18" s="38">
        <v>0.86786455147825303</v>
      </c>
      <c r="O18" s="38">
        <v>9.0672415826087094E-2</v>
      </c>
      <c r="P18" s="38">
        <v>2.6295000589565301</v>
      </c>
      <c r="Q18" s="38">
        <v>1.7616355074782599</v>
      </c>
      <c r="R18" s="38">
        <v>2.3186232046956499</v>
      </c>
      <c r="S18" s="38">
        <v>4.7926848365217401E-4</v>
      </c>
      <c r="T18" s="38">
        <v>0.56994089947825899</v>
      </c>
      <c r="U18" s="38">
        <v>1.29532022608695E-2</v>
      </c>
      <c r="V18" s="38">
        <v>2.4611084295652001E-2</v>
      </c>
      <c r="W18" s="38">
        <v>7.7719213565217602E-3</v>
      </c>
      <c r="X18" s="38">
        <v>4.27455674608695E-4</v>
      </c>
      <c r="Y18" s="38">
        <v>2.4611084295652001E-2</v>
      </c>
      <c r="Z18" s="38">
        <v>0.31087685426086897</v>
      </c>
      <c r="AA18" s="38">
        <v>5.05174888173913E-2</v>
      </c>
      <c r="AB18" s="38">
        <v>7.2537932660869499E-3</v>
      </c>
      <c r="AC18" s="38">
        <v>2.3315764069565099E-2</v>
      </c>
      <c r="AD18" s="38">
        <v>0.25906404521739301</v>
      </c>
      <c r="AE18" s="38">
        <v>2.3315764069564999E-3</v>
      </c>
      <c r="AF18" s="38">
        <v>0.98444337182607999</v>
      </c>
      <c r="AG18" s="38">
        <v>44.040887686956403</v>
      </c>
      <c r="AH18" s="38">
        <v>7.3341031201043201</v>
      </c>
      <c r="AI18" s="38">
        <v>41</v>
      </c>
      <c r="AJ18" s="38">
        <v>85</v>
      </c>
      <c r="AK18" s="38">
        <v>126</v>
      </c>
      <c r="AL18" s="38">
        <v>163</v>
      </c>
      <c r="AM18" s="38">
        <v>52</v>
      </c>
      <c r="AN18" s="38">
        <v>82</v>
      </c>
      <c r="AO18" s="38">
        <v>61</v>
      </c>
      <c r="AP18" s="38">
        <v>26</v>
      </c>
      <c r="AQ18" s="38">
        <v>23</v>
      </c>
      <c r="AR18" s="38">
        <v>2</v>
      </c>
      <c r="AS18" s="38">
        <v>10</v>
      </c>
    </row>
    <row r="19" spans="1:45" x14ac:dyDescent="0.25">
      <c r="A19" s="38" t="s">
        <v>293</v>
      </c>
      <c r="B19" s="38" t="s">
        <v>238</v>
      </c>
      <c r="C19" s="38">
        <v>261</v>
      </c>
      <c r="D19" s="38">
        <v>116.5</v>
      </c>
      <c r="E19" s="38">
        <v>1761.9</v>
      </c>
      <c r="F19" s="38">
        <v>7.3894085999999797E-4</v>
      </c>
      <c r="G19" s="38">
        <v>6.7505747126436804</v>
      </c>
      <c r="H19" s="38">
        <v>4.5075392460000099E-2</v>
      </c>
      <c r="I19" s="38">
        <v>4.1587591600799799E-2</v>
      </c>
      <c r="J19" s="38">
        <v>4.3331492030400001E-2</v>
      </c>
      <c r="K19" s="38">
        <v>4.4577838947600097E-2</v>
      </c>
      <c r="L19" s="38">
        <v>75.451773332879995</v>
      </c>
      <c r="M19" s="38">
        <v>3.6577572570000099</v>
      </c>
      <c r="N19" s="38">
        <v>6.4657325250000106E-2</v>
      </c>
      <c r="O19" s="38">
        <v>9.6062311800000405E-4</v>
      </c>
      <c r="P19" s="38">
        <v>7.6849849440000007E-2</v>
      </c>
      <c r="Q19" s="38">
        <v>3.3252338700000002E-2</v>
      </c>
      <c r="R19" s="38">
        <v>5.2464801060000101E-2</v>
      </c>
      <c r="S19" s="38">
        <v>3.103551612E-5</v>
      </c>
      <c r="T19" s="38">
        <v>4.211962902E-2</v>
      </c>
      <c r="U19" s="38">
        <v>7.3894085999999797E-4</v>
      </c>
      <c r="V19" s="38">
        <v>1.6995639780000001E-3</v>
      </c>
      <c r="W19" s="38">
        <v>2.734081182E-5</v>
      </c>
      <c r="X19" s="38">
        <v>2.4385048379999999E-5</v>
      </c>
      <c r="Y19" s="38">
        <v>1.4039876340000001E-3</v>
      </c>
      <c r="Z19" s="38">
        <v>1.7734580640000001E-2</v>
      </c>
      <c r="AA19" s="38">
        <v>2.8818693540000099E-3</v>
      </c>
      <c r="AB19" s="38">
        <v>4.1380688160000102E-4</v>
      </c>
      <c r="AC19" s="38">
        <v>1.3300935480000001E-3</v>
      </c>
      <c r="AD19" s="38">
        <v>1.4778817200000001E-2</v>
      </c>
      <c r="AE19" s="38">
        <v>1.3300935479999999E-4</v>
      </c>
      <c r="AF19" s="38">
        <v>5.6159505359999702E-2</v>
      </c>
      <c r="AG19" s="38">
        <v>0.83130846749999898</v>
      </c>
      <c r="AH19" s="38">
        <v>0.50647006544399997</v>
      </c>
      <c r="AI19" s="38">
        <v>15</v>
      </c>
      <c r="AJ19" s="38">
        <v>10</v>
      </c>
      <c r="AK19" s="38">
        <v>70</v>
      </c>
      <c r="AL19" s="38">
        <v>76</v>
      </c>
      <c r="AM19" s="38">
        <v>46</v>
      </c>
      <c r="AN19" s="38">
        <v>8</v>
      </c>
      <c r="AO19" s="38">
        <v>8</v>
      </c>
      <c r="AP19" s="38">
        <v>8</v>
      </c>
      <c r="AQ19" s="38">
        <v>18</v>
      </c>
      <c r="AR19" s="38">
        <v>1</v>
      </c>
      <c r="AS19" s="38">
        <v>1</v>
      </c>
    </row>
    <row r="20" spans="1:45" x14ac:dyDescent="0.25">
      <c r="A20" s="38" t="s">
        <v>293</v>
      </c>
      <c r="B20" s="38" t="s">
        <v>239</v>
      </c>
      <c r="C20" s="38">
        <v>1432</v>
      </c>
      <c r="D20" s="38">
        <v>157.488372093023</v>
      </c>
      <c r="E20" s="38">
        <v>8235.5999999999894</v>
      </c>
      <c r="F20" s="38">
        <v>4.6692404539535196E-3</v>
      </c>
      <c r="G20" s="38">
        <v>5.7511173184357496</v>
      </c>
      <c r="H20" s="38">
        <v>0.28638008117581498</v>
      </c>
      <c r="I20" s="38">
        <v>0.26359418776052002</v>
      </c>
      <c r="J20" s="38">
        <v>0.27498713446816803</v>
      </c>
      <c r="K20" s="38">
        <v>0.28314274112773902</v>
      </c>
      <c r="L20" s="38">
        <v>476.76680427228803</v>
      </c>
      <c r="M20" s="38">
        <v>9.7213586251312591</v>
      </c>
      <c r="N20" s="38">
        <v>0.38521233745116701</v>
      </c>
      <c r="O20" s="38">
        <v>6.0700125901396304E-3</v>
      </c>
      <c r="P20" s="38">
        <v>0.56030885447442802</v>
      </c>
      <c r="Q20" s="38">
        <v>0.35953151495441599</v>
      </c>
      <c r="R20" s="38">
        <v>0.32217759132279</v>
      </c>
      <c r="S20" s="38">
        <v>6.5369366355348603E-4</v>
      </c>
      <c r="T20" s="38">
        <v>0.74240923217860499</v>
      </c>
      <c r="U20" s="38">
        <v>4.6692404539535196E-3</v>
      </c>
      <c r="V20" s="38">
        <v>1.07392530440931E-2</v>
      </c>
      <c r="W20" s="38">
        <v>2.9416214859907098E-4</v>
      </c>
      <c r="X20" s="38">
        <v>1.5408493498046401E-4</v>
      </c>
      <c r="Y20" s="38">
        <v>8.8715568625116602E-3</v>
      </c>
      <c r="Z20" s="38">
        <v>0.11206177089488301</v>
      </c>
      <c r="AA20" s="38">
        <v>1.8210037770418502E-2</v>
      </c>
      <c r="AB20" s="38">
        <v>2.6147746542139398E-3</v>
      </c>
      <c r="AC20" s="38">
        <v>8.4046328171163108E-3</v>
      </c>
      <c r="AD20" s="38">
        <v>9.3384809079068098E-2</v>
      </c>
      <c r="AE20" s="38">
        <v>8.4046328171164095E-4</v>
      </c>
      <c r="AF20" s="38">
        <v>0.35486227450047197</v>
      </c>
      <c r="AG20" s="38">
        <v>8.9882878738605001</v>
      </c>
      <c r="AH20" s="38">
        <v>3.2002974071397201</v>
      </c>
      <c r="AI20" s="38">
        <v>149</v>
      </c>
      <c r="AJ20" s="38">
        <v>76</v>
      </c>
      <c r="AK20" s="38">
        <v>137</v>
      </c>
      <c r="AL20" s="38">
        <v>283</v>
      </c>
      <c r="AM20" s="38">
        <v>128</v>
      </c>
      <c r="AN20" s="38">
        <v>118</v>
      </c>
      <c r="AO20" s="38">
        <v>100</v>
      </c>
      <c r="AP20" s="38">
        <v>155</v>
      </c>
      <c r="AQ20" s="38">
        <v>251</v>
      </c>
      <c r="AR20" s="38">
        <v>34</v>
      </c>
      <c r="AS20" s="38">
        <v>1</v>
      </c>
    </row>
    <row r="21" spans="1:45" x14ac:dyDescent="0.25">
      <c r="A21" s="38" t="s">
        <v>293</v>
      </c>
      <c r="B21" s="38" t="s">
        <v>240</v>
      </c>
      <c r="C21" s="38">
        <v>202</v>
      </c>
      <c r="D21" s="38">
        <v>500</v>
      </c>
      <c r="E21" s="38">
        <v>612.29999999999995</v>
      </c>
      <c r="F21" s="38">
        <v>1.1021399999999999E-3</v>
      </c>
      <c r="G21" s="38">
        <v>3.0311881188118801</v>
      </c>
      <c r="H21" s="38">
        <v>8.0235791999999903E-2</v>
      </c>
      <c r="I21" s="38">
        <v>7.0096104000000006E-2</v>
      </c>
      <c r="J21" s="38">
        <v>7.4504663999999901E-2</v>
      </c>
      <c r="K21" s="38">
        <v>7.8141725999999995E-2</v>
      </c>
      <c r="L21" s="38">
        <v>112.53731112</v>
      </c>
      <c r="M21" s="38">
        <v>2.1524794200000001</v>
      </c>
      <c r="N21" s="38">
        <v>7.384338E-2</v>
      </c>
      <c r="O21" s="38">
        <v>7.7149800000000102E-3</v>
      </c>
      <c r="P21" s="38">
        <v>0.22373441999999999</v>
      </c>
      <c r="Q21" s="38">
        <v>0.14989104</v>
      </c>
      <c r="R21" s="38">
        <v>0.19728306000000001</v>
      </c>
      <c r="S21" s="38">
        <v>4.0779180000000003E-5</v>
      </c>
      <c r="T21" s="38">
        <v>0.29867993999999998</v>
      </c>
      <c r="U21" s="38">
        <v>2.8655640000000001E-3</v>
      </c>
      <c r="V21" s="38">
        <v>2.0940659999999999E-3</v>
      </c>
      <c r="W21" s="38">
        <v>6.6128400000000102E-4</v>
      </c>
      <c r="X21" s="38">
        <v>3.6370620000000002E-5</v>
      </c>
      <c r="Y21" s="38">
        <v>2.0940659999999999E-3</v>
      </c>
      <c r="Z21" s="38">
        <v>2.645136E-2</v>
      </c>
      <c r="AA21" s="38">
        <v>4.2983459999999998E-3</v>
      </c>
      <c r="AB21" s="38">
        <v>6.1719840000000004E-4</v>
      </c>
      <c r="AC21" s="38">
        <v>1.9838519999999999E-3</v>
      </c>
      <c r="AD21" s="38">
        <v>2.2042800000000001E-2</v>
      </c>
      <c r="AE21" s="38">
        <v>1.9838519999999999E-4</v>
      </c>
      <c r="AF21" s="38">
        <v>8.3762639999999902E-2</v>
      </c>
      <c r="AG21" s="38">
        <v>3.7472759999999998</v>
      </c>
      <c r="AH21" s="38">
        <v>0.62403166799999998</v>
      </c>
      <c r="AI21" s="38">
        <v>35</v>
      </c>
      <c r="AJ21" s="38">
        <v>73</v>
      </c>
      <c r="AK21" s="38">
        <v>28</v>
      </c>
      <c r="AL21" s="38">
        <v>17</v>
      </c>
      <c r="AM21" s="38">
        <v>7</v>
      </c>
      <c r="AN21" s="38">
        <v>7</v>
      </c>
      <c r="AO21" s="38">
        <v>11</v>
      </c>
      <c r="AP21" s="38">
        <v>5</v>
      </c>
      <c r="AQ21" s="38">
        <v>14</v>
      </c>
      <c r="AR21" s="38">
        <v>4</v>
      </c>
      <c r="AS21" s="38">
        <v>1</v>
      </c>
    </row>
    <row r="22" spans="1:45" x14ac:dyDescent="0.25">
      <c r="A22" s="38" t="s">
        <v>293</v>
      </c>
      <c r="B22" s="38" t="s">
        <v>241</v>
      </c>
      <c r="C22" s="38">
        <v>704</v>
      </c>
      <c r="D22" s="38">
        <v>500</v>
      </c>
      <c r="E22" s="38">
        <v>20920.05</v>
      </c>
      <c r="F22" s="38">
        <v>3.7656089999999899E-2</v>
      </c>
      <c r="G22" s="38">
        <v>29.715980113636402</v>
      </c>
      <c r="H22" s="38">
        <v>1.37068167600002</v>
      </c>
      <c r="I22" s="38">
        <v>1.1974636619999901</v>
      </c>
      <c r="J22" s="38">
        <v>1.2727758420000099</v>
      </c>
      <c r="K22" s="38">
        <v>1.33302558599996</v>
      </c>
      <c r="L22" s="38">
        <v>3842.2014870600401</v>
      </c>
      <c r="M22" s="38">
        <v>29.2964380200001</v>
      </c>
      <c r="N22" s="38">
        <v>1.39327533</v>
      </c>
      <c r="O22" s="38">
        <v>0.26359263000000399</v>
      </c>
      <c r="P22" s="38">
        <v>3.0124871999999701</v>
      </c>
      <c r="Q22" s="38">
        <v>1.6945240499999901</v>
      </c>
      <c r="R22" s="38">
        <v>2.2593653999999801</v>
      </c>
      <c r="S22" s="38">
        <v>1.88280450000001E-3</v>
      </c>
      <c r="T22" s="38">
        <v>5.1212282400000699</v>
      </c>
      <c r="U22" s="38">
        <v>9.7905834000001302E-2</v>
      </c>
      <c r="V22" s="38">
        <v>2.6735823899999699E-2</v>
      </c>
      <c r="W22" s="38">
        <v>2.2217093100000099E-2</v>
      </c>
      <c r="X22" s="38">
        <v>1.28030706000001E-2</v>
      </c>
      <c r="Y22" s="38">
        <v>4.66935515999993E-2</v>
      </c>
      <c r="Z22" s="38">
        <v>0.26434575180000103</v>
      </c>
      <c r="AA22" s="38">
        <v>0.215769395700002</v>
      </c>
      <c r="AB22" s="38">
        <v>1.05437051999998E-2</v>
      </c>
      <c r="AC22" s="38">
        <v>2.97483110999999E-2</v>
      </c>
      <c r="AD22" s="38">
        <v>0.71019385740001595</v>
      </c>
      <c r="AE22" s="38">
        <v>1.6945240499999899E-2</v>
      </c>
      <c r="AF22" s="38">
        <v>5.5731013199999797</v>
      </c>
      <c r="AG22" s="38">
        <v>42.363101249999502</v>
      </c>
      <c r="AH22" s="38">
        <v>7.96727552220006</v>
      </c>
      <c r="AI22" s="38">
        <v>25</v>
      </c>
      <c r="AJ22" s="38">
        <v>25</v>
      </c>
      <c r="AK22" s="38">
        <v>51</v>
      </c>
      <c r="AL22" s="38">
        <v>137</v>
      </c>
      <c r="AM22" s="38">
        <v>12</v>
      </c>
      <c r="AN22" s="38">
        <v>42</v>
      </c>
      <c r="AO22" s="38">
        <v>49</v>
      </c>
      <c r="AP22" s="38">
        <v>93</v>
      </c>
      <c r="AQ22" s="38">
        <v>257</v>
      </c>
      <c r="AR22" s="38">
        <v>7</v>
      </c>
      <c r="AS22" s="38">
        <v>6</v>
      </c>
    </row>
    <row r="23" spans="1:45" x14ac:dyDescent="0.25">
      <c r="A23" s="38" t="s">
        <v>293</v>
      </c>
      <c r="B23" s="38" t="s">
        <v>242</v>
      </c>
      <c r="C23" s="38">
        <v>11150</v>
      </c>
      <c r="D23" s="38">
        <v>1028.05728531572</v>
      </c>
      <c r="E23" s="38">
        <v>212561.69000000099</v>
      </c>
      <c r="F23" s="38">
        <v>0.78669213834068197</v>
      </c>
      <c r="G23" s="38">
        <v>19.0638286995516</v>
      </c>
      <c r="H23" s="38">
        <v>2.3600764150219802E-2</v>
      </c>
      <c r="I23" s="38">
        <v>2.3600764150219802E-2</v>
      </c>
      <c r="J23" s="38">
        <v>2.3600764150219802E-2</v>
      </c>
      <c r="K23" s="38">
        <v>2.3600764150219802E-2</v>
      </c>
      <c r="L23" s="38">
        <v>43894.274550854898</v>
      </c>
      <c r="M23" s="38">
        <v>4.9954950784633798</v>
      </c>
      <c r="N23" s="38">
        <v>13.2672603392156</v>
      </c>
      <c r="O23" s="38">
        <v>0.39334606917034098</v>
      </c>
      <c r="P23" s="38">
        <v>1.06990130814328</v>
      </c>
      <c r="Q23" s="38">
        <v>1.12103629713543</v>
      </c>
      <c r="R23" s="38">
        <v>0.210833493075299</v>
      </c>
      <c r="S23" s="38">
        <v>7.7489175626558997E-4</v>
      </c>
      <c r="T23" s="38">
        <v>0</v>
      </c>
      <c r="U23" s="38">
        <v>8.6536135217476294E-5</v>
      </c>
      <c r="V23" s="38">
        <v>9.6763133015906694E-2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2.3600764150219802E-2</v>
      </c>
      <c r="AC23" s="38">
        <v>0</v>
      </c>
      <c r="AD23" s="38">
        <v>0</v>
      </c>
      <c r="AE23" s="38">
        <v>0</v>
      </c>
      <c r="AF23" s="38">
        <v>0</v>
      </c>
      <c r="AG23" s="38">
        <v>28.025907428385899</v>
      </c>
      <c r="AH23" s="38">
        <v>28.8354136387408</v>
      </c>
      <c r="AI23" s="38">
        <v>40</v>
      </c>
      <c r="AJ23" s="38">
        <v>4</v>
      </c>
      <c r="AK23" s="38">
        <v>0</v>
      </c>
      <c r="AL23" s="38">
        <v>22</v>
      </c>
      <c r="AM23" s="38">
        <v>3692</v>
      </c>
      <c r="AN23" s="38">
        <v>3274</v>
      </c>
      <c r="AO23" s="38">
        <v>1213</v>
      </c>
      <c r="AP23" s="38">
        <v>1079</v>
      </c>
      <c r="AQ23" s="38">
        <v>1604</v>
      </c>
      <c r="AR23" s="38">
        <v>216</v>
      </c>
      <c r="AS23" s="38">
        <v>6</v>
      </c>
    </row>
    <row r="24" spans="1:45" x14ac:dyDescent="0.25">
      <c r="A24" s="38" t="s">
        <v>293</v>
      </c>
      <c r="B24" s="38" t="s">
        <v>243</v>
      </c>
      <c r="C24" s="38">
        <v>4447</v>
      </c>
      <c r="D24" s="38">
        <v>1002.25507338563</v>
      </c>
      <c r="E24" s="38">
        <v>157115.01</v>
      </c>
      <c r="F24" s="38">
        <v>0.56688953715912005</v>
      </c>
      <c r="G24" s="38">
        <v>35.330562176748302</v>
      </c>
      <c r="H24" s="38">
        <v>1.70066861147735E-2</v>
      </c>
      <c r="I24" s="38">
        <v>1.70066861147735E-2</v>
      </c>
      <c r="J24" s="38">
        <v>1.70066861147735E-2</v>
      </c>
      <c r="K24" s="38">
        <v>1.70066861147735E-2</v>
      </c>
      <c r="L24" s="38">
        <v>31630.1686153304</v>
      </c>
      <c r="M24" s="38">
        <v>3.59974856096045</v>
      </c>
      <c r="N24" s="38">
        <v>16.226994966742399</v>
      </c>
      <c r="O24" s="38">
        <v>0.28344476857956002</v>
      </c>
      <c r="P24" s="38">
        <v>0.77096977053639903</v>
      </c>
      <c r="Q24" s="38">
        <v>0.80781759045175605</v>
      </c>
      <c r="R24" s="38">
        <v>0.15192639595864599</v>
      </c>
      <c r="S24" s="38">
        <v>5.58386194101736E-4</v>
      </c>
      <c r="T24" s="38">
        <v>0</v>
      </c>
      <c r="U24" s="38">
        <v>6.2357849087503296E-5</v>
      </c>
      <c r="V24" s="38">
        <v>6.9727413070571301E-2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1.70066861147735E-2</v>
      </c>
      <c r="AC24" s="38">
        <v>0</v>
      </c>
      <c r="AD24" s="38">
        <v>0</v>
      </c>
      <c r="AE24" s="38">
        <v>0</v>
      </c>
      <c r="AF24" s="38">
        <v>0</v>
      </c>
      <c r="AG24" s="38">
        <v>20.195439761293802</v>
      </c>
      <c r="AH24" s="38">
        <v>20.778769095030299</v>
      </c>
      <c r="AI24" s="38">
        <v>15</v>
      </c>
      <c r="AJ24" s="38">
        <v>2</v>
      </c>
      <c r="AK24" s="38">
        <v>0</v>
      </c>
      <c r="AL24" s="38">
        <v>2</v>
      </c>
      <c r="AM24" s="38">
        <v>1263</v>
      </c>
      <c r="AN24" s="38">
        <v>1572</v>
      </c>
      <c r="AO24" s="38">
        <v>546</v>
      </c>
      <c r="AP24" s="38">
        <v>409</v>
      </c>
      <c r="AQ24" s="38">
        <v>562</v>
      </c>
      <c r="AR24" s="38">
        <v>70</v>
      </c>
      <c r="AS24" s="38">
        <v>6</v>
      </c>
    </row>
    <row r="25" spans="1:45" x14ac:dyDescent="0.25">
      <c r="A25" s="38" t="s">
        <v>293</v>
      </c>
      <c r="B25" s="38" t="s">
        <v>244</v>
      </c>
      <c r="C25" s="38">
        <v>2411</v>
      </c>
      <c r="D25" s="38">
        <v>1024.34639484339</v>
      </c>
      <c r="E25" s="38">
        <v>511632.4</v>
      </c>
      <c r="F25" s="38">
        <v>1.8867196959302399</v>
      </c>
      <c r="G25" s="38">
        <v>212.207548734965</v>
      </c>
      <c r="H25" s="38">
        <v>5.66015908779074E-2</v>
      </c>
      <c r="I25" s="38">
        <v>5.66015908779074E-2</v>
      </c>
      <c r="J25" s="38">
        <v>5.66015908779074E-2</v>
      </c>
      <c r="K25" s="38">
        <v>5.66015908779074E-2</v>
      </c>
      <c r="L25" s="38">
        <v>105271.412154124</v>
      </c>
      <c r="M25" s="38">
        <v>11.9806700691571</v>
      </c>
      <c r="N25" s="38">
        <v>59.248803743581703</v>
      </c>
      <c r="O25" s="38">
        <v>0.94335984796512096</v>
      </c>
      <c r="P25" s="38">
        <v>2.5659387864651402</v>
      </c>
      <c r="Q25" s="38">
        <v>2.68857556670058</v>
      </c>
      <c r="R25" s="38">
        <v>0.50564087850930595</v>
      </c>
      <c r="S25" s="38">
        <v>1.85841890049129E-3</v>
      </c>
      <c r="T25" s="38">
        <v>0</v>
      </c>
      <c r="U25" s="38">
        <v>2.0753916655232799E-4</v>
      </c>
      <c r="V25" s="38">
        <v>0.23206652259942001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5.66015908779074E-2</v>
      </c>
      <c r="AC25" s="38">
        <v>0</v>
      </c>
      <c r="AD25" s="38">
        <v>0</v>
      </c>
      <c r="AE25" s="38">
        <v>0</v>
      </c>
      <c r="AF25" s="38">
        <v>0</v>
      </c>
      <c r="AG25" s="38">
        <v>67.214389167515094</v>
      </c>
      <c r="AH25" s="38">
        <v>69.155823734627106</v>
      </c>
      <c r="AI25" s="38">
        <v>1</v>
      </c>
      <c r="AJ25" s="38">
        <v>0</v>
      </c>
      <c r="AK25" s="38">
        <v>1</v>
      </c>
      <c r="AL25" s="38">
        <v>2</v>
      </c>
      <c r="AM25" s="38">
        <v>712</v>
      </c>
      <c r="AN25" s="38">
        <v>826</v>
      </c>
      <c r="AO25" s="38">
        <v>255</v>
      </c>
      <c r="AP25" s="38">
        <v>251</v>
      </c>
      <c r="AQ25" s="38">
        <v>316</v>
      </c>
      <c r="AR25" s="38">
        <v>46</v>
      </c>
      <c r="AS25" s="38">
        <v>1</v>
      </c>
    </row>
    <row r="26" spans="1:45" x14ac:dyDescent="0.25">
      <c r="A26" s="38" t="s">
        <v>293</v>
      </c>
      <c r="B26" s="38" t="s">
        <v>245</v>
      </c>
      <c r="C26" s="38">
        <v>3324</v>
      </c>
      <c r="D26" s="38">
        <v>325</v>
      </c>
      <c r="E26" s="38">
        <v>59607.200000002304</v>
      </c>
      <c r="F26" s="38">
        <v>6.97404239999979E-2</v>
      </c>
      <c r="G26" s="38">
        <v>17.932370637786502</v>
      </c>
      <c r="H26" s="38">
        <v>2.0922127199999099E-3</v>
      </c>
      <c r="I26" s="38">
        <v>2.0922127199999099E-3</v>
      </c>
      <c r="J26" s="38">
        <v>2.0922127199999099E-3</v>
      </c>
      <c r="K26" s="38">
        <v>2.0922127199999099E-3</v>
      </c>
      <c r="L26" s="38">
        <v>3891.2366975037198</v>
      </c>
      <c r="M26" s="38">
        <v>0.44285169240001898</v>
      </c>
      <c r="N26" s="38">
        <v>3.33466519679983</v>
      </c>
      <c r="O26" s="38">
        <v>3.4870211999998998E-2</v>
      </c>
      <c r="P26" s="38">
        <v>9.4846976640003397E-2</v>
      </c>
      <c r="Q26" s="38">
        <v>9.9380104199996405E-2</v>
      </c>
      <c r="R26" s="38">
        <v>1.8690433631999698E-2</v>
      </c>
      <c r="S26" s="38">
        <v>6.8694317639997099E-5</v>
      </c>
      <c r="T26" s="38">
        <v>0</v>
      </c>
      <c r="U26" s="38">
        <v>7.6714466399998007E-6</v>
      </c>
      <c r="V26" s="38">
        <v>8.5780721520000505E-3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2.0922127199999099E-3</v>
      </c>
      <c r="AC26" s="38">
        <v>0</v>
      </c>
      <c r="AD26" s="38">
        <v>0</v>
      </c>
      <c r="AE26" s="38">
        <v>0</v>
      </c>
      <c r="AF26" s="38">
        <v>0</v>
      </c>
      <c r="AG26" s="38">
        <v>2.48450260500007</v>
      </c>
      <c r="AH26" s="38">
        <v>2.5562655012959099</v>
      </c>
      <c r="AI26" s="38">
        <v>5</v>
      </c>
      <c r="AJ26" s="38">
        <v>28</v>
      </c>
      <c r="AK26" s="38">
        <v>3</v>
      </c>
      <c r="AL26" s="38">
        <v>146</v>
      </c>
      <c r="AM26" s="38">
        <v>2164</v>
      </c>
      <c r="AN26" s="38">
        <v>536</v>
      </c>
      <c r="AO26" s="38">
        <v>94</v>
      </c>
      <c r="AP26" s="38">
        <v>65</v>
      </c>
      <c r="AQ26" s="38">
        <v>53</v>
      </c>
      <c r="AR26" s="38">
        <v>8</v>
      </c>
      <c r="AS26" s="38">
        <v>222</v>
      </c>
    </row>
    <row r="27" spans="1:45" x14ac:dyDescent="0.25">
      <c r="A27" s="38" t="s">
        <v>293</v>
      </c>
      <c r="B27" s="38" t="s">
        <v>246</v>
      </c>
      <c r="C27" s="38">
        <v>150</v>
      </c>
      <c r="D27" s="38">
        <v>325</v>
      </c>
      <c r="E27" s="38">
        <v>1602.82</v>
      </c>
      <c r="F27" s="38">
        <v>1.8752993999999999E-3</v>
      </c>
      <c r="G27" s="38">
        <v>10.685466666666599</v>
      </c>
      <c r="H27" s="38">
        <v>5.6258982000000097E-5</v>
      </c>
      <c r="I27" s="38">
        <v>5.6258982000000097E-5</v>
      </c>
      <c r="J27" s="38">
        <v>5.6258982000000097E-5</v>
      </c>
      <c r="K27" s="38">
        <v>5.6258982000000097E-5</v>
      </c>
      <c r="L27" s="38">
        <v>104.63420532240001</v>
      </c>
      <c r="M27" s="38">
        <v>1.1908151190000001E-2</v>
      </c>
      <c r="N27" s="38">
        <v>0.10663240895999999</v>
      </c>
      <c r="O27" s="38">
        <v>9.37649699999998E-4</v>
      </c>
      <c r="P27" s="38">
        <v>2.5504071839999999E-3</v>
      </c>
      <c r="Q27" s="38">
        <v>2.6723016449999898E-3</v>
      </c>
      <c r="R27" s="38">
        <v>5.0258023919999898E-4</v>
      </c>
      <c r="S27" s="38">
        <v>1.8471699090000001E-6</v>
      </c>
      <c r="T27" s="38">
        <v>0</v>
      </c>
      <c r="U27" s="38">
        <v>2.0628293399999999E-7</v>
      </c>
      <c r="V27" s="38">
        <v>2.306618262E-4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5.6258982000000097E-5</v>
      </c>
      <c r="AC27" s="38">
        <v>0</v>
      </c>
      <c r="AD27" s="38">
        <v>0</v>
      </c>
      <c r="AE27" s="38">
        <v>0</v>
      </c>
      <c r="AF27" s="38">
        <v>0</v>
      </c>
      <c r="AG27" s="38">
        <v>6.6807541124999897E-2</v>
      </c>
      <c r="AH27" s="38">
        <v>6.87372242076002E-2</v>
      </c>
      <c r="AI27" s="38">
        <v>0</v>
      </c>
      <c r="AJ27" s="38">
        <v>0</v>
      </c>
      <c r="AK27" s="38">
        <v>0</v>
      </c>
      <c r="AL27" s="38">
        <v>0</v>
      </c>
      <c r="AM27" s="38">
        <v>82</v>
      </c>
      <c r="AN27" s="38">
        <v>44</v>
      </c>
      <c r="AO27" s="38">
        <v>17</v>
      </c>
      <c r="AP27" s="38">
        <v>6</v>
      </c>
      <c r="AQ27" s="38">
        <v>1</v>
      </c>
      <c r="AR27" s="38">
        <v>0</v>
      </c>
      <c r="AS27" s="38">
        <v>0</v>
      </c>
    </row>
    <row r="28" spans="1:45" x14ac:dyDescent="0.25">
      <c r="A28" s="38" t="s">
        <v>293</v>
      </c>
      <c r="B28" s="38" t="s">
        <v>247</v>
      </c>
      <c r="C28" s="38">
        <v>735</v>
      </c>
      <c r="D28" s="38">
        <v>428.99050797253398</v>
      </c>
      <c r="E28" s="38">
        <v>11401.39</v>
      </c>
      <c r="F28" s="38">
        <v>1.7607917115694701E-2</v>
      </c>
      <c r="G28" s="38">
        <v>15.512095238095201</v>
      </c>
      <c r="H28" s="38">
        <v>5.2823751347083798E-4</v>
      </c>
      <c r="I28" s="38">
        <v>5.2823751347083798E-4</v>
      </c>
      <c r="J28" s="38">
        <v>5.2823751347083798E-4</v>
      </c>
      <c r="K28" s="38">
        <v>5.2823751347083798E-4</v>
      </c>
      <c r="L28" s="38">
        <v>982.45134338729702</v>
      </c>
      <c r="M28" s="38">
        <v>0.111810273684661</v>
      </c>
      <c r="N28" s="38">
        <v>0.52336147488495899</v>
      </c>
      <c r="O28" s="38">
        <v>8.8039585578473505E-3</v>
      </c>
      <c r="P28" s="38">
        <v>2.39467672773447E-2</v>
      </c>
      <c r="Q28" s="38">
        <v>2.5091281889864901E-2</v>
      </c>
      <c r="R28" s="38">
        <v>4.7189217870061799E-3</v>
      </c>
      <c r="S28" s="38">
        <v>1.73437983589592E-5</v>
      </c>
      <c r="T28" s="38">
        <v>0</v>
      </c>
      <c r="U28" s="38">
        <v>1.93687088272641E-6</v>
      </c>
      <c r="V28" s="38">
        <v>2.1657738052304398E-3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5.2823751347083798E-4</v>
      </c>
      <c r="AC28" s="38">
        <v>0</v>
      </c>
      <c r="AD28" s="38">
        <v>0</v>
      </c>
      <c r="AE28" s="38">
        <v>0</v>
      </c>
      <c r="AF28" s="38">
        <v>0</v>
      </c>
      <c r="AG28" s="38">
        <v>0.62728204724662195</v>
      </c>
      <c r="AH28" s="38">
        <v>0.645400593958664</v>
      </c>
      <c r="AI28" s="38">
        <v>0</v>
      </c>
      <c r="AJ28" s="38">
        <v>22</v>
      </c>
      <c r="AK28" s="38">
        <v>12</v>
      </c>
      <c r="AL28" s="38">
        <v>164</v>
      </c>
      <c r="AM28" s="38">
        <v>224</v>
      </c>
      <c r="AN28" s="38">
        <v>93</v>
      </c>
      <c r="AO28" s="38">
        <v>145</v>
      </c>
      <c r="AP28" s="38">
        <v>21</v>
      </c>
      <c r="AQ28" s="38">
        <v>28</v>
      </c>
      <c r="AR28" s="38">
        <v>4</v>
      </c>
      <c r="AS28" s="38">
        <v>22</v>
      </c>
    </row>
    <row r="29" spans="1:45" x14ac:dyDescent="0.25">
      <c r="A29" s="38" t="s">
        <v>293</v>
      </c>
      <c r="B29" s="38" t="s">
        <v>248</v>
      </c>
      <c r="C29" s="38">
        <v>15700</v>
      </c>
      <c r="D29" s="38">
        <v>985.79070632222101</v>
      </c>
      <c r="E29" s="38">
        <v>330241.78000000399</v>
      </c>
      <c r="F29" s="38">
        <v>1.1719773992278699</v>
      </c>
      <c r="G29" s="38">
        <v>21.034508280255</v>
      </c>
      <c r="H29" s="38">
        <v>3.5159321976837798E-2</v>
      </c>
      <c r="I29" s="38">
        <v>3.5159321976837798E-2</v>
      </c>
      <c r="J29" s="38">
        <v>3.5159321976837798E-2</v>
      </c>
      <c r="K29" s="38">
        <v>3.5159321976837798E-2</v>
      </c>
      <c r="L29" s="38">
        <v>65391.650967320798</v>
      </c>
      <c r="M29" s="38">
        <v>7.4420564850967601</v>
      </c>
      <c r="N29" s="38">
        <v>19.689220307028201</v>
      </c>
      <c r="O29" s="38">
        <v>0.58598869961393696</v>
      </c>
      <c r="P29" s="38">
        <v>1.5938892629499199</v>
      </c>
      <c r="Q29" s="38">
        <v>1.6700677938998101</v>
      </c>
      <c r="R29" s="38">
        <v>0.31408994299306697</v>
      </c>
      <c r="S29" s="38">
        <v>1.1543977382394799E-3</v>
      </c>
      <c r="T29" s="38">
        <v>0</v>
      </c>
      <c r="U29" s="38">
        <v>1.28917513915075E-4</v>
      </c>
      <c r="V29" s="38">
        <v>0.14415322010503201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3.5159321976837798E-2</v>
      </c>
      <c r="AC29" s="38">
        <v>0</v>
      </c>
      <c r="AD29" s="38">
        <v>0</v>
      </c>
      <c r="AE29" s="38">
        <v>0</v>
      </c>
      <c r="AF29" s="38">
        <v>0</v>
      </c>
      <c r="AG29" s="38">
        <v>41.751694847492502</v>
      </c>
      <c r="AH29" s="38">
        <v>42.957659591299297</v>
      </c>
      <c r="AI29" s="38">
        <v>2</v>
      </c>
      <c r="AJ29" s="38">
        <v>10</v>
      </c>
      <c r="AK29" s="38">
        <v>1</v>
      </c>
      <c r="AL29" s="38">
        <v>4</v>
      </c>
      <c r="AM29" s="38">
        <v>2618</v>
      </c>
      <c r="AN29" s="38">
        <v>5085</v>
      </c>
      <c r="AO29" s="38">
        <v>2808</v>
      </c>
      <c r="AP29" s="38">
        <v>2065</v>
      </c>
      <c r="AQ29" s="38">
        <v>2678</v>
      </c>
      <c r="AR29" s="38">
        <v>416</v>
      </c>
      <c r="AS29" s="38">
        <v>13</v>
      </c>
    </row>
    <row r="30" spans="1:45" x14ac:dyDescent="0.25">
      <c r="A30" s="38" t="s">
        <v>293</v>
      </c>
      <c r="B30" s="38" t="s">
        <v>249</v>
      </c>
      <c r="C30" s="38">
        <v>117</v>
      </c>
      <c r="D30" s="38">
        <v>1000</v>
      </c>
      <c r="E30" s="38">
        <v>16569.62</v>
      </c>
      <c r="F30" s="38">
        <v>5.9650632000000099E-2</v>
      </c>
      <c r="G30" s="38">
        <v>141.62068376068399</v>
      </c>
      <c r="H30" s="38">
        <v>1.78951896E-3</v>
      </c>
      <c r="I30" s="38">
        <v>1.78951896E-3</v>
      </c>
      <c r="J30" s="38">
        <v>1.78951896E-3</v>
      </c>
      <c r="K30" s="38">
        <v>1.78951896E-3</v>
      </c>
      <c r="L30" s="38">
        <v>3328.266663072</v>
      </c>
      <c r="M30" s="38">
        <v>0.37878151319999998</v>
      </c>
      <c r="N30" s="38">
        <v>1.34213922</v>
      </c>
      <c r="O30" s="38">
        <v>2.9825316000000001E-2</v>
      </c>
      <c r="P30" s="38">
        <v>8.1124859519999995E-2</v>
      </c>
      <c r="Q30" s="38">
        <v>8.5002150600000007E-2</v>
      </c>
      <c r="R30" s="38">
        <v>1.5986369375999999E-2</v>
      </c>
      <c r="S30" s="38">
        <v>5.8755872519999999E-5</v>
      </c>
      <c r="T30" s="38">
        <v>0</v>
      </c>
      <c r="U30" s="38">
        <v>6.5615695200000004E-6</v>
      </c>
      <c r="V30" s="38">
        <v>7.337027736E-3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1.78951896E-3</v>
      </c>
      <c r="AC30" s="38">
        <v>0</v>
      </c>
      <c r="AD30" s="38">
        <v>0</v>
      </c>
      <c r="AE30" s="38">
        <v>0</v>
      </c>
      <c r="AF30" s="38">
        <v>0</v>
      </c>
      <c r="AG30" s="38">
        <v>2.1250537650000001</v>
      </c>
      <c r="AH30" s="38">
        <v>2.1864342653279998</v>
      </c>
      <c r="AI30" s="38">
        <v>0</v>
      </c>
      <c r="AJ30" s="38">
        <v>0</v>
      </c>
      <c r="AK30" s="38">
        <v>0</v>
      </c>
      <c r="AL30" s="38">
        <v>0</v>
      </c>
      <c r="AM30" s="38">
        <v>2</v>
      </c>
      <c r="AN30" s="38">
        <v>0</v>
      </c>
      <c r="AO30" s="38">
        <v>4</v>
      </c>
      <c r="AP30" s="38">
        <v>41</v>
      </c>
      <c r="AQ30" s="38">
        <v>59</v>
      </c>
      <c r="AR30" s="38">
        <v>10</v>
      </c>
      <c r="AS30" s="38">
        <v>1</v>
      </c>
    </row>
    <row r="31" spans="1:45" x14ac:dyDescent="0.25">
      <c r="A31" s="38" t="s">
        <v>293</v>
      </c>
      <c r="B31" s="38" t="s">
        <v>250</v>
      </c>
      <c r="C31" s="38">
        <v>3</v>
      </c>
      <c r="D31" s="38">
        <v>1000</v>
      </c>
      <c r="E31" s="38">
        <v>146</v>
      </c>
      <c r="F31" s="38">
        <v>5.2559999999999998E-4</v>
      </c>
      <c r="G31" s="38">
        <v>48.6666666666667</v>
      </c>
      <c r="H31" s="38">
        <v>1.5767999999999999E-5</v>
      </c>
      <c r="I31" s="38">
        <v>1.5767999999999999E-5</v>
      </c>
      <c r="J31" s="38">
        <v>1.5767999999999999E-5</v>
      </c>
      <c r="K31" s="38">
        <v>1.5767999999999999E-5</v>
      </c>
      <c r="L31" s="38">
        <v>29.326377600000001</v>
      </c>
      <c r="M31" s="38">
        <v>3.3375599999999998E-3</v>
      </c>
      <c r="N31" s="38">
        <v>1.1826E-2</v>
      </c>
      <c r="O31" s="38">
        <v>2.6279999999999999E-4</v>
      </c>
      <c r="P31" s="38">
        <v>7.1481599999999995E-4</v>
      </c>
      <c r="Q31" s="38">
        <v>7.4898E-4</v>
      </c>
      <c r="R31" s="38">
        <v>1.408608E-4</v>
      </c>
      <c r="S31" s="38">
        <v>5.1771599999999995E-7</v>
      </c>
      <c r="T31" s="38">
        <v>0</v>
      </c>
      <c r="U31" s="38">
        <v>5.7816E-8</v>
      </c>
      <c r="V31" s="38">
        <v>6.4648799999999997E-5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1.5767999999999999E-5</v>
      </c>
      <c r="AC31" s="38">
        <v>0</v>
      </c>
      <c r="AD31" s="38">
        <v>0</v>
      </c>
      <c r="AE31" s="38">
        <v>0</v>
      </c>
      <c r="AF31" s="38">
        <v>0</v>
      </c>
      <c r="AG31" s="38">
        <v>1.8724500000000002E-2</v>
      </c>
      <c r="AH31" s="38">
        <v>1.92653424E-2</v>
      </c>
      <c r="AI31" s="38">
        <v>0</v>
      </c>
      <c r="AJ31" s="38">
        <v>0</v>
      </c>
      <c r="AK31" s="38">
        <v>0</v>
      </c>
      <c r="AL31" s="38">
        <v>1</v>
      </c>
      <c r="AM31" s="38">
        <v>0</v>
      </c>
      <c r="AN31" s="38">
        <v>0</v>
      </c>
      <c r="AO31" s="38">
        <v>0</v>
      </c>
      <c r="AP31" s="38">
        <v>0</v>
      </c>
      <c r="AQ31" s="38">
        <v>1</v>
      </c>
      <c r="AR31" s="38">
        <v>1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7</v>
      </c>
      <c r="D33" s="38">
        <v>1000</v>
      </c>
      <c r="E33" s="38">
        <v>62.57</v>
      </c>
      <c r="F33" s="38">
        <v>2.25252E-4</v>
      </c>
      <c r="G33" s="38">
        <v>8.9385714285714304</v>
      </c>
      <c r="H33" s="38">
        <v>6.7575600000000001E-6</v>
      </c>
      <c r="I33" s="38">
        <v>6.7575600000000001E-6</v>
      </c>
      <c r="J33" s="38">
        <v>6.7575600000000001E-6</v>
      </c>
      <c r="K33" s="38">
        <v>6.7575600000000001E-6</v>
      </c>
      <c r="L33" s="38">
        <v>12.568160592</v>
      </c>
      <c r="M33" s="38">
        <v>1.4303502E-3</v>
      </c>
      <c r="N33" s="38">
        <v>4.0545360000000001E-3</v>
      </c>
      <c r="O33" s="38">
        <v>1.12626E-4</v>
      </c>
      <c r="P33" s="38">
        <v>3.0634272000000003E-4</v>
      </c>
      <c r="Q33" s="38">
        <v>3.209841E-4</v>
      </c>
      <c r="R33" s="38">
        <v>6.0367535999999999E-5</v>
      </c>
      <c r="S33" s="38">
        <v>2.2187321999999999E-7</v>
      </c>
      <c r="T33" s="38">
        <v>0</v>
      </c>
      <c r="U33" s="38">
        <v>2.4777719999999999E-8</v>
      </c>
      <c r="V33" s="38">
        <v>2.7705996000000001E-5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6.7575600000000001E-6</v>
      </c>
      <c r="AC33" s="38">
        <v>0</v>
      </c>
      <c r="AD33" s="38">
        <v>0</v>
      </c>
      <c r="AE33" s="38">
        <v>0</v>
      </c>
      <c r="AF33" s="38">
        <v>0</v>
      </c>
      <c r="AG33" s="38">
        <v>8.0246025000000002E-3</v>
      </c>
      <c r="AH33" s="38">
        <v>8.2563868079999995E-3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6</v>
      </c>
      <c r="AR33" s="38">
        <v>0</v>
      </c>
      <c r="AS33" s="38">
        <v>1</v>
      </c>
    </row>
    <row r="34" spans="1:45" x14ac:dyDescent="0.25">
      <c r="A34" s="38" t="s">
        <v>293</v>
      </c>
      <c r="B34" s="38" t="s">
        <v>253</v>
      </c>
      <c r="C34" s="38">
        <v>999</v>
      </c>
      <c r="D34" s="38">
        <v>800</v>
      </c>
      <c r="E34" s="38">
        <v>44112.27</v>
      </c>
      <c r="F34" s="38">
        <v>0.1270433376</v>
      </c>
      <c r="G34" s="38">
        <v>44.1564264264264</v>
      </c>
      <c r="H34" s="38">
        <v>3.811300128E-3</v>
      </c>
      <c r="I34" s="38">
        <v>3.811300128E-3</v>
      </c>
      <c r="J34" s="38">
        <v>3.811300128E-3</v>
      </c>
      <c r="K34" s="38">
        <v>3.811300128E-3</v>
      </c>
      <c r="L34" s="38">
        <v>7088.5100647296003</v>
      </c>
      <c r="M34" s="38">
        <v>0.80672519375999796</v>
      </c>
      <c r="N34" s="38">
        <v>1.7150850576000001</v>
      </c>
      <c r="O34" s="38">
        <v>6.35216688E-2</v>
      </c>
      <c r="P34" s="38">
        <v>0.17277893913600001</v>
      </c>
      <c r="Q34" s="38">
        <v>0.18103675608</v>
      </c>
      <c r="R34" s="38">
        <v>3.4047614476799999E-2</v>
      </c>
      <c r="S34" s="38">
        <v>1.2513768753599999E-4</v>
      </c>
      <c r="T34" s="38">
        <v>0</v>
      </c>
      <c r="U34" s="38">
        <v>1.3974767136E-5</v>
      </c>
      <c r="V34" s="38">
        <v>1.5626330524799999E-2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3.811300128E-3</v>
      </c>
      <c r="AC34" s="38">
        <v>0</v>
      </c>
      <c r="AD34" s="38">
        <v>0</v>
      </c>
      <c r="AE34" s="38">
        <v>0</v>
      </c>
      <c r="AF34" s="38">
        <v>0</v>
      </c>
      <c r="AG34" s="38">
        <v>4.5259189019999804</v>
      </c>
      <c r="AH34" s="38">
        <v>4.6566464963904002</v>
      </c>
      <c r="AI34" s="38">
        <v>78</v>
      </c>
      <c r="AJ34" s="38">
        <v>4</v>
      </c>
      <c r="AK34" s="38">
        <v>3</v>
      </c>
      <c r="AL34" s="38">
        <v>29</v>
      </c>
      <c r="AM34" s="38">
        <v>135</v>
      </c>
      <c r="AN34" s="38">
        <v>149</v>
      </c>
      <c r="AO34" s="38">
        <v>137</v>
      </c>
      <c r="AP34" s="38">
        <v>191</v>
      </c>
      <c r="AQ34" s="38">
        <v>255</v>
      </c>
      <c r="AR34" s="38">
        <v>16</v>
      </c>
      <c r="AS34" s="38">
        <v>2</v>
      </c>
    </row>
    <row r="35" spans="1:45" x14ac:dyDescent="0.25">
      <c r="A35" s="38" t="s">
        <v>293</v>
      </c>
      <c r="B35" s="38" t="s">
        <v>254</v>
      </c>
      <c r="C35" s="38">
        <v>144</v>
      </c>
      <c r="D35" s="38">
        <v>500</v>
      </c>
      <c r="E35" s="38">
        <v>25148.2</v>
      </c>
      <c r="F35" s="38">
        <v>4.5266760000000003E-2</v>
      </c>
      <c r="G35" s="38">
        <v>174.64027777777801</v>
      </c>
      <c r="H35" s="38">
        <v>1.3580027999999999E-3</v>
      </c>
      <c r="I35" s="38">
        <v>1.3580027999999999E-3</v>
      </c>
      <c r="J35" s="38">
        <v>1.3580027999999999E-3</v>
      </c>
      <c r="K35" s="38">
        <v>1.3580027999999999E-3</v>
      </c>
      <c r="L35" s="38">
        <v>2525.7041409600001</v>
      </c>
      <c r="M35" s="38">
        <v>0.28744392600000002</v>
      </c>
      <c r="N35" s="38">
        <v>0.61110125999999898</v>
      </c>
      <c r="O35" s="38">
        <v>2.2633380000000002E-2</v>
      </c>
      <c r="P35" s="38">
        <v>6.1562793599999999E-2</v>
      </c>
      <c r="Q35" s="38">
        <v>6.4505133000000103E-2</v>
      </c>
      <c r="R35" s="38">
        <v>1.213149168E-2</v>
      </c>
      <c r="S35" s="38">
        <v>4.45877585999999E-5</v>
      </c>
      <c r="T35" s="38">
        <v>0</v>
      </c>
      <c r="U35" s="38">
        <v>4.9793435999999997E-6</v>
      </c>
      <c r="V35" s="38">
        <v>5.56781147999999E-3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1.3580027999999999E-3</v>
      </c>
      <c r="AC35" s="38">
        <v>0</v>
      </c>
      <c r="AD35" s="38">
        <v>0</v>
      </c>
      <c r="AE35" s="38">
        <v>0</v>
      </c>
      <c r="AF35" s="38">
        <v>0</v>
      </c>
      <c r="AG35" s="38">
        <v>1.612628325</v>
      </c>
      <c r="AH35" s="38">
        <v>1.6592078210400001</v>
      </c>
      <c r="AI35" s="38">
        <v>0</v>
      </c>
      <c r="AJ35" s="38">
        <v>8</v>
      </c>
      <c r="AK35" s="38">
        <v>1</v>
      </c>
      <c r="AL35" s="38">
        <v>7</v>
      </c>
      <c r="AM35" s="38">
        <v>43</v>
      </c>
      <c r="AN35" s="38">
        <v>26</v>
      </c>
      <c r="AO35" s="38">
        <v>25</v>
      </c>
      <c r="AP35" s="38">
        <v>9</v>
      </c>
      <c r="AQ35" s="38">
        <v>18</v>
      </c>
      <c r="AR35" s="38">
        <v>1</v>
      </c>
      <c r="AS35" s="38">
        <v>6</v>
      </c>
    </row>
    <row r="36" spans="1:45" x14ac:dyDescent="0.25">
      <c r="A36" s="38" t="s">
        <v>293</v>
      </c>
      <c r="B36" s="38" t="s">
        <v>255</v>
      </c>
      <c r="C36" s="38">
        <v>78</v>
      </c>
      <c r="D36" s="38">
        <v>700</v>
      </c>
      <c r="E36" s="38">
        <v>1673.4</v>
      </c>
      <c r="F36" s="38">
        <v>4.2169679999999998E-3</v>
      </c>
      <c r="G36" s="38">
        <v>21.4538461538462</v>
      </c>
      <c r="H36" s="38">
        <v>1.2650903999999999E-4</v>
      </c>
      <c r="I36" s="38">
        <v>1.2650903999999999E-4</v>
      </c>
      <c r="J36" s="38">
        <v>1.2650903999999999E-4</v>
      </c>
      <c r="K36" s="38">
        <v>1.2650903999999999E-4</v>
      </c>
      <c r="L36" s="38">
        <v>235.289946528</v>
      </c>
      <c r="M36" s="38">
        <v>2.6777746799999998E-2</v>
      </c>
      <c r="N36" s="38">
        <v>5.6929067999999999E-2</v>
      </c>
      <c r="O36" s="38">
        <v>2.1084839999999999E-3</v>
      </c>
      <c r="P36" s="38">
        <v>5.7350764800000002E-3</v>
      </c>
      <c r="Q36" s="38">
        <v>6.0091794E-3</v>
      </c>
      <c r="R36" s="38">
        <v>1.130147424E-3</v>
      </c>
      <c r="S36" s="38">
        <v>4.1537134800000003E-6</v>
      </c>
      <c r="T36" s="38">
        <v>0</v>
      </c>
      <c r="U36" s="38">
        <v>4.6386647999999997E-7</v>
      </c>
      <c r="V36" s="38">
        <v>5.1868706399999995E-4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1.2650903999999999E-4</v>
      </c>
      <c r="AC36" s="38">
        <v>0</v>
      </c>
      <c r="AD36" s="38">
        <v>0</v>
      </c>
      <c r="AE36" s="38">
        <v>0</v>
      </c>
      <c r="AF36" s="38">
        <v>0</v>
      </c>
      <c r="AG36" s="38">
        <v>0.150229485</v>
      </c>
      <c r="AH36" s="38">
        <v>0.154568745072</v>
      </c>
      <c r="AI36" s="38">
        <v>18</v>
      </c>
      <c r="AJ36" s="38">
        <v>0</v>
      </c>
      <c r="AK36" s="38">
        <v>2</v>
      </c>
      <c r="AL36" s="38">
        <v>3</v>
      </c>
      <c r="AM36" s="38">
        <v>5</v>
      </c>
      <c r="AN36" s="38">
        <v>3</v>
      </c>
      <c r="AO36" s="38">
        <v>5</v>
      </c>
      <c r="AP36" s="38">
        <v>16</v>
      </c>
      <c r="AQ36" s="38">
        <v>25</v>
      </c>
      <c r="AR36" s="38">
        <v>1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96</v>
      </c>
      <c r="D37" s="38">
        <v>429</v>
      </c>
      <c r="E37" s="38">
        <v>618.54999999999995</v>
      </c>
      <c r="F37" s="38">
        <v>9.5528862000000001E-4</v>
      </c>
      <c r="G37" s="38">
        <v>6.4432291666666703</v>
      </c>
      <c r="H37" s="38">
        <v>2.8658658599999999E-5</v>
      </c>
      <c r="I37" s="38">
        <v>2.8658658599999999E-5</v>
      </c>
      <c r="J37" s="38">
        <v>2.8658658599999999E-5</v>
      </c>
      <c r="K37" s="38">
        <v>2.8658658599999999E-5</v>
      </c>
      <c r="L37" s="38">
        <v>53.301283841519997</v>
      </c>
      <c r="M37" s="38">
        <v>6.0660827369999996E-3</v>
      </c>
      <c r="N37" s="38">
        <v>1.289639637E-2</v>
      </c>
      <c r="O37" s="38">
        <v>4.7764431E-4</v>
      </c>
      <c r="P37" s="38">
        <v>1.2991925232E-3</v>
      </c>
      <c r="Q37" s="38">
        <v>1.3612862834999999E-3</v>
      </c>
      <c r="R37" s="38">
        <v>2.5601735015999999E-4</v>
      </c>
      <c r="S37" s="38">
        <v>9.4095929069999999E-7</v>
      </c>
      <c r="T37" s="38">
        <v>0</v>
      </c>
      <c r="U37" s="38">
        <v>1.050817482E-7</v>
      </c>
      <c r="V37" s="38">
        <v>1.1750050026000001E-4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2.8658658599999999E-5</v>
      </c>
      <c r="AC37" s="38">
        <v>0</v>
      </c>
      <c r="AD37" s="38">
        <v>0</v>
      </c>
      <c r="AE37" s="38">
        <v>0</v>
      </c>
      <c r="AF37" s="38">
        <v>0</v>
      </c>
      <c r="AG37" s="38">
        <v>3.4032157087500001E-2</v>
      </c>
      <c r="AH37" s="38">
        <v>3.5015149077479997E-2</v>
      </c>
      <c r="AI37" s="38">
        <v>0</v>
      </c>
      <c r="AJ37" s="38">
        <v>2</v>
      </c>
      <c r="AK37" s="38">
        <v>0</v>
      </c>
      <c r="AL37" s="38">
        <v>2</v>
      </c>
      <c r="AM37" s="38">
        <v>14</v>
      </c>
      <c r="AN37" s="38">
        <v>6</v>
      </c>
      <c r="AO37" s="38">
        <v>11</v>
      </c>
      <c r="AP37" s="38">
        <v>17</v>
      </c>
      <c r="AQ37" s="38">
        <v>22</v>
      </c>
      <c r="AR37" s="38">
        <v>16</v>
      </c>
      <c r="AS37" s="38">
        <v>6</v>
      </c>
    </row>
    <row r="38" spans="1:45" x14ac:dyDescent="0.25">
      <c r="A38" s="38" t="s">
        <v>293</v>
      </c>
      <c r="B38" s="38" t="s">
        <v>257</v>
      </c>
      <c r="C38" s="38">
        <v>5</v>
      </c>
      <c r="D38" s="38">
        <v>1124.6896551724101</v>
      </c>
      <c r="E38" s="38">
        <v>61.4</v>
      </c>
      <c r="F38" s="38">
        <v>2.4860140137930998E-4</v>
      </c>
      <c r="G38" s="38">
        <v>12.28</v>
      </c>
      <c r="H38" s="38">
        <v>4.3570666662794896E-3</v>
      </c>
      <c r="I38" s="38">
        <v>3.3888296293284898E-3</v>
      </c>
      <c r="J38" s="38">
        <v>3.8729481478039902E-3</v>
      </c>
      <c r="K38" s="38">
        <v>4.3570666662794896E-3</v>
      </c>
      <c r="L38" s="38">
        <v>23.849778842470698</v>
      </c>
      <c r="M38" s="38">
        <v>0.36842727684413801</v>
      </c>
      <c r="N38" s="38">
        <v>1.30598017741364E-2</v>
      </c>
      <c r="O38" s="38">
        <v>8.6196885896426295E-2</v>
      </c>
      <c r="P38" s="38">
        <v>1.6916195357492201E-2</v>
      </c>
      <c r="Q38" s="38">
        <v>1.3763477585454501E-2</v>
      </c>
      <c r="R38" s="38">
        <v>6.6557375187460801E-3</v>
      </c>
      <c r="S38" s="38">
        <v>2.1922123576175499E-6</v>
      </c>
      <c r="T38" s="38">
        <v>7.0851399393103403E-3</v>
      </c>
      <c r="U38" s="38">
        <v>0</v>
      </c>
      <c r="V38" s="38">
        <v>1.3334075164890299E-3</v>
      </c>
      <c r="W38" s="38">
        <v>1.06898602593103E-3</v>
      </c>
      <c r="X38" s="38">
        <v>3.9776224220689703E-4</v>
      </c>
      <c r="Y38" s="38">
        <v>4.9720280275862105E-4</v>
      </c>
      <c r="Z38" s="38">
        <v>0</v>
      </c>
      <c r="AA38" s="38">
        <v>0</v>
      </c>
      <c r="AB38" s="38">
        <v>4.4748252248275901E-4</v>
      </c>
      <c r="AC38" s="38">
        <v>0</v>
      </c>
      <c r="AD38" s="38">
        <v>0</v>
      </c>
      <c r="AE38" s="38">
        <v>0</v>
      </c>
      <c r="AF38" s="38">
        <v>0</v>
      </c>
      <c r="AG38" s="38">
        <v>0.344086939636364</v>
      </c>
      <c r="AH38" s="38">
        <v>0.39735543991373001</v>
      </c>
      <c r="AI38" s="38">
        <v>0</v>
      </c>
      <c r="AJ38" s="38">
        <v>2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1</v>
      </c>
      <c r="AQ38" s="38">
        <v>1</v>
      </c>
      <c r="AR38" s="38">
        <v>1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39</v>
      </c>
      <c r="D39" s="38">
        <v>1060.44444444444</v>
      </c>
      <c r="E39" s="38">
        <v>1016.8</v>
      </c>
      <c r="F39" s="38">
        <v>3.8817356800000002E-3</v>
      </c>
      <c r="G39" s="38">
        <v>26.0717948717949</v>
      </c>
      <c r="H39" s="38">
        <v>6.8032525338947297E-2</v>
      </c>
      <c r="I39" s="38">
        <v>5.2914186374736799E-2</v>
      </c>
      <c r="J39" s="38">
        <v>6.0473355856842097E-2</v>
      </c>
      <c r="K39" s="38">
        <v>6.8032525338947297E-2</v>
      </c>
      <c r="L39" s="38">
        <v>372.39748842635601</v>
      </c>
      <c r="M39" s="38">
        <v>5.7527322777599998</v>
      </c>
      <c r="N39" s="38">
        <v>0.36935759946111202</v>
      </c>
      <c r="O39" s="38">
        <v>1.34590362577455</v>
      </c>
      <c r="P39" s="38">
        <v>0.26413446877090901</v>
      </c>
      <c r="Q39" s="38">
        <v>0.214907002647273</v>
      </c>
      <c r="R39" s="38">
        <v>0.10392465070545399</v>
      </c>
      <c r="S39" s="38">
        <v>3.4229850996363601E-5</v>
      </c>
      <c r="T39" s="38">
        <v>0.11062946688</v>
      </c>
      <c r="U39" s="38">
        <v>0</v>
      </c>
      <c r="V39" s="38">
        <v>2.0820218647272699E-2</v>
      </c>
      <c r="W39" s="38">
        <v>1.6691463423999998E-2</v>
      </c>
      <c r="X39" s="38">
        <v>6.2107770880000003E-3</v>
      </c>
      <c r="Y39" s="38">
        <v>7.7634713600000004E-3</v>
      </c>
      <c r="Z39" s="38">
        <v>0</v>
      </c>
      <c r="AA39" s="38">
        <v>0</v>
      </c>
      <c r="AB39" s="38">
        <v>6.9871242239999999E-3</v>
      </c>
      <c r="AC39" s="38">
        <v>0</v>
      </c>
      <c r="AD39" s="38">
        <v>0</v>
      </c>
      <c r="AE39" s="38">
        <v>0</v>
      </c>
      <c r="AF39" s="38">
        <v>0</v>
      </c>
      <c r="AG39" s="38">
        <v>5.3726750661818201</v>
      </c>
      <c r="AH39" s="38">
        <v>6.2044251568872699</v>
      </c>
      <c r="AI39" s="38">
        <v>1</v>
      </c>
      <c r="AJ39" s="38">
        <v>5</v>
      </c>
      <c r="AK39" s="38">
        <v>4</v>
      </c>
      <c r="AL39" s="38">
        <v>7</v>
      </c>
      <c r="AM39" s="38">
        <v>4</v>
      </c>
      <c r="AN39" s="38">
        <v>5</v>
      </c>
      <c r="AO39" s="38">
        <v>2</v>
      </c>
      <c r="AP39" s="38">
        <v>5</v>
      </c>
      <c r="AQ39" s="38">
        <v>6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4</v>
      </c>
      <c r="D40" s="38">
        <v>1069.5</v>
      </c>
      <c r="E40" s="38">
        <v>2000</v>
      </c>
      <c r="F40" s="38">
        <v>7.7003999999999996E-3</v>
      </c>
      <c r="G40" s="38">
        <v>500</v>
      </c>
      <c r="H40" s="38">
        <v>0.136459193684211</v>
      </c>
      <c r="I40" s="38">
        <v>0.105718386315789</v>
      </c>
      <c r="J40" s="38">
        <v>0.120713902105263</v>
      </c>
      <c r="K40" s="38">
        <v>0.136459193684211</v>
      </c>
      <c r="L40" s="38">
        <v>738.74417432727296</v>
      </c>
      <c r="M40" s="38">
        <v>11.4119928</v>
      </c>
      <c r="N40" s="38">
        <v>0.72423179523389203</v>
      </c>
      <c r="O40" s="38">
        <v>2.6699386909090901</v>
      </c>
      <c r="P40" s="38">
        <v>0.52397721818181797</v>
      </c>
      <c r="Q40" s="38">
        <v>0.426322145454545</v>
      </c>
      <c r="R40" s="38">
        <v>0.206160709090909</v>
      </c>
      <c r="S40" s="38">
        <v>6.7903527272727301E-5</v>
      </c>
      <c r="T40" s="38">
        <v>0.2194614</v>
      </c>
      <c r="U40" s="38">
        <v>0</v>
      </c>
      <c r="V40" s="38">
        <v>4.13021454545454E-2</v>
      </c>
      <c r="W40" s="38">
        <v>3.3111719999999997E-2</v>
      </c>
      <c r="X40" s="38">
        <v>1.2320640000000001E-2</v>
      </c>
      <c r="Y40" s="38">
        <v>1.5400799999999999E-2</v>
      </c>
      <c r="Z40" s="38">
        <v>0</v>
      </c>
      <c r="AA40" s="38">
        <v>0</v>
      </c>
      <c r="AB40" s="38">
        <v>1.386072E-2</v>
      </c>
      <c r="AC40" s="38">
        <v>0</v>
      </c>
      <c r="AD40" s="38">
        <v>0</v>
      </c>
      <c r="AE40" s="38">
        <v>0</v>
      </c>
      <c r="AF40" s="38">
        <v>0</v>
      </c>
      <c r="AG40" s="38">
        <v>10.658053636363601</v>
      </c>
      <c r="AH40" s="38">
        <v>12.3080393454545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2</v>
      </c>
      <c r="AQ40" s="38">
        <v>2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8</v>
      </c>
      <c r="D41" s="38">
        <v>714.76543209876502</v>
      </c>
      <c r="E41" s="38">
        <v>40.85</v>
      </c>
      <c r="F41" s="38">
        <v>1.0511340444444399E-4</v>
      </c>
      <c r="G41" s="38">
        <v>5.1062500000000002</v>
      </c>
      <c r="H41" s="38">
        <v>1.8422507200000001E-3</v>
      </c>
      <c r="I41" s="38">
        <v>1.4328616711111099E-3</v>
      </c>
      <c r="J41" s="38">
        <v>1.6375561955555601E-3</v>
      </c>
      <c r="K41" s="38">
        <v>1.8422507200000001E-3</v>
      </c>
      <c r="L41" s="38">
        <v>10.084140457254099</v>
      </c>
      <c r="M41" s="38">
        <v>0.155778065386667</v>
      </c>
      <c r="N41" s="38">
        <v>5.2547424781406301E-3</v>
      </c>
      <c r="O41" s="38">
        <v>3.6445684050100999E-2</v>
      </c>
      <c r="P41" s="38">
        <v>7.1524893842424197E-3</v>
      </c>
      <c r="Q41" s="38">
        <v>5.8194603006060603E-3</v>
      </c>
      <c r="R41" s="38">
        <v>2.81417250989899E-3</v>
      </c>
      <c r="S41" s="38">
        <v>9.2690911191919103E-7</v>
      </c>
      <c r="T41" s="38">
        <v>2.9957320266666698E-3</v>
      </c>
      <c r="U41" s="38">
        <v>0</v>
      </c>
      <c r="V41" s="38">
        <v>5.6379007838383804E-4</v>
      </c>
      <c r="W41" s="38">
        <v>4.5198763911111098E-4</v>
      </c>
      <c r="X41" s="38">
        <v>1.6818144711111099E-4</v>
      </c>
      <c r="Y41" s="38">
        <v>2.1022680888888899E-4</v>
      </c>
      <c r="Z41" s="38">
        <v>0</v>
      </c>
      <c r="AA41" s="38">
        <v>0</v>
      </c>
      <c r="AB41" s="38">
        <v>1.89204128E-4</v>
      </c>
      <c r="AC41" s="38">
        <v>0</v>
      </c>
      <c r="AD41" s="38">
        <v>0</v>
      </c>
      <c r="AE41" s="38">
        <v>0</v>
      </c>
      <c r="AF41" s="38">
        <v>0</v>
      </c>
      <c r="AG41" s="38">
        <v>0.14548650751515099</v>
      </c>
      <c r="AH41" s="38">
        <v>0.168009443358384</v>
      </c>
      <c r="AI41" s="38">
        <v>0</v>
      </c>
      <c r="AJ41" s="38">
        <v>0</v>
      </c>
      <c r="AK41" s="38">
        <v>1</v>
      </c>
      <c r="AL41" s="38">
        <v>2</v>
      </c>
      <c r="AM41" s="38">
        <v>0</v>
      </c>
      <c r="AN41" s="38">
        <v>0</v>
      </c>
      <c r="AO41" s="38">
        <v>0</v>
      </c>
      <c r="AP41" s="38">
        <v>1</v>
      </c>
      <c r="AQ41" s="38">
        <v>4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77</v>
      </c>
      <c r="D42" s="38">
        <v>714.76543209876502</v>
      </c>
      <c r="E42" s="38">
        <v>2673.5</v>
      </c>
      <c r="F42" s="38">
        <v>6.8793313777777802E-3</v>
      </c>
      <c r="G42" s="38">
        <v>34.7207792207792</v>
      </c>
      <c r="H42" s="38">
        <v>0.12056933414736801</v>
      </c>
      <c r="I42" s="38">
        <v>9.37761487812864E-2</v>
      </c>
      <c r="J42" s="38">
        <v>0.107172741464327</v>
      </c>
      <c r="K42" s="38">
        <v>0.12056933414736801</v>
      </c>
      <c r="L42" s="38">
        <v>659.974284270966</v>
      </c>
      <c r="M42" s="38">
        <v>10.1951691018667</v>
      </c>
      <c r="N42" s="38">
        <v>0.34390585104795501</v>
      </c>
      <c r="O42" s="38">
        <v>2.3852518068040398</v>
      </c>
      <c r="P42" s="38">
        <v>0.468107230569697</v>
      </c>
      <c r="Q42" s="38">
        <v>0.38086480082424201</v>
      </c>
      <c r="R42" s="38">
        <v>0.18417846279596001</v>
      </c>
      <c r="S42" s="38">
        <v>6.0663194876767703E-5</v>
      </c>
      <c r="T42" s="38">
        <v>0.19606094426666701</v>
      </c>
      <c r="U42" s="38">
        <v>0</v>
      </c>
      <c r="V42" s="38">
        <v>3.68982319353535E-2</v>
      </c>
      <c r="W42" s="38">
        <v>2.95811249244445E-2</v>
      </c>
      <c r="X42" s="38">
        <v>1.10069302044444E-2</v>
      </c>
      <c r="Y42" s="38">
        <v>1.37586627555556E-2</v>
      </c>
      <c r="Z42" s="38">
        <v>0</v>
      </c>
      <c r="AA42" s="38">
        <v>0</v>
      </c>
      <c r="AB42" s="38">
        <v>1.238279648E-2</v>
      </c>
      <c r="AC42" s="38">
        <v>0</v>
      </c>
      <c r="AD42" s="38">
        <v>0</v>
      </c>
      <c r="AE42" s="38">
        <v>0</v>
      </c>
      <c r="AF42" s="38">
        <v>0</v>
      </c>
      <c r="AG42" s="38">
        <v>9.5216200206060595</v>
      </c>
      <c r="AH42" s="38">
        <v>10.995673116735301</v>
      </c>
      <c r="AI42" s="38">
        <v>11</v>
      </c>
      <c r="AJ42" s="38">
        <v>26</v>
      </c>
      <c r="AK42" s="38">
        <v>11</v>
      </c>
      <c r="AL42" s="38">
        <v>8</v>
      </c>
      <c r="AM42" s="38">
        <v>0</v>
      </c>
      <c r="AN42" s="38">
        <v>6</v>
      </c>
      <c r="AO42" s="38">
        <v>1</v>
      </c>
      <c r="AP42" s="38">
        <v>8</v>
      </c>
      <c r="AQ42" s="38">
        <v>5</v>
      </c>
      <c r="AR42" s="38">
        <v>1</v>
      </c>
      <c r="AS42" s="38">
        <v>0</v>
      </c>
    </row>
    <row r="43" spans="1:45" x14ac:dyDescent="0.25">
      <c r="A43" s="38" t="s">
        <v>293</v>
      </c>
      <c r="B43" s="38" t="s">
        <v>262</v>
      </c>
      <c r="C43" s="38">
        <v>311</v>
      </c>
      <c r="D43" s="38">
        <v>1124.6896551724101</v>
      </c>
      <c r="E43" s="38">
        <v>4137.6000000000104</v>
      </c>
      <c r="F43" s="38">
        <v>1.6752657302068999E-2</v>
      </c>
      <c r="G43" s="38">
        <v>13.304180064308699</v>
      </c>
      <c r="H43" s="38">
        <v>0.59794099908923004</v>
      </c>
      <c r="I43" s="38">
        <v>0.47835279927138402</v>
      </c>
      <c r="J43" s="38">
        <v>0.50824984922584504</v>
      </c>
      <c r="K43" s="38">
        <v>0.56804394913476897</v>
      </c>
      <c r="L43" s="38">
        <v>1625.1752848737101</v>
      </c>
      <c r="M43" s="38">
        <v>20.404736593919999</v>
      </c>
      <c r="N43" s="38">
        <v>1.54984718770221</v>
      </c>
      <c r="O43" s="38">
        <v>2.02707153355035</v>
      </c>
      <c r="P43" s="38">
        <v>2.0186952048993101</v>
      </c>
      <c r="Q43" s="38">
        <v>0.42719276120275801</v>
      </c>
      <c r="R43" s="38">
        <v>1.8009106599724101</v>
      </c>
      <c r="S43" s="38">
        <v>2.01031887624828E-4</v>
      </c>
      <c r="T43" s="38">
        <v>0.29317150278620702</v>
      </c>
      <c r="U43" s="38">
        <v>9.2139615161379307E-3</v>
      </c>
      <c r="V43" s="38">
        <v>5.2770870501517297E-2</v>
      </c>
      <c r="W43" s="38">
        <v>3.5180580334344902E-2</v>
      </c>
      <c r="X43" s="38">
        <v>5.9471933422344803E-3</v>
      </c>
      <c r="Y43" s="38">
        <v>2.93171502786207E-3</v>
      </c>
      <c r="Z43" s="38">
        <v>6.1984832017655299E-3</v>
      </c>
      <c r="AA43" s="38">
        <v>2.4291353087999902E-3</v>
      </c>
      <c r="AB43" s="38">
        <v>1.92655558973793E-2</v>
      </c>
      <c r="AC43" s="38">
        <v>3.6018213199448298E-2</v>
      </c>
      <c r="AD43" s="38">
        <v>9.2139615161379404E-2</v>
      </c>
      <c r="AE43" s="38">
        <v>1.34021258416552E-2</v>
      </c>
      <c r="AF43" s="38">
        <v>7.0361160668689707E-2</v>
      </c>
      <c r="AG43" s="38">
        <v>10.679819030069</v>
      </c>
      <c r="AH43" s="38">
        <v>15.7257194094521</v>
      </c>
      <c r="AI43" s="38">
        <v>5</v>
      </c>
      <c r="AJ43" s="38">
        <v>50</v>
      </c>
      <c r="AK43" s="38">
        <v>39</v>
      </c>
      <c r="AL43" s="38">
        <v>87</v>
      </c>
      <c r="AM43" s="38">
        <v>15</v>
      </c>
      <c r="AN43" s="38">
        <v>14</v>
      </c>
      <c r="AO43" s="38">
        <v>19</v>
      </c>
      <c r="AP43" s="38">
        <v>50</v>
      </c>
      <c r="AQ43" s="38">
        <v>31</v>
      </c>
      <c r="AR43" s="38">
        <v>1</v>
      </c>
      <c r="AS43" s="38">
        <v>0</v>
      </c>
    </row>
    <row r="44" spans="1:45" x14ac:dyDescent="0.25">
      <c r="A44" s="38" t="s">
        <v>293</v>
      </c>
      <c r="B44" s="38" t="s">
        <v>263</v>
      </c>
      <c r="C44" s="38">
        <v>1441</v>
      </c>
      <c r="D44" s="38">
        <v>1060.44444444444</v>
      </c>
      <c r="E44" s="38">
        <v>34436.25</v>
      </c>
      <c r="F44" s="38">
        <v>0.131463828</v>
      </c>
      <c r="G44" s="38">
        <v>23.89746703678</v>
      </c>
      <c r="H44" s="38">
        <v>4.6922473993846001</v>
      </c>
      <c r="I44" s="38">
        <v>3.7537979195076399</v>
      </c>
      <c r="J44" s="38">
        <v>3.98841028947691</v>
      </c>
      <c r="K44" s="38">
        <v>4.4576350294153801</v>
      </c>
      <c r="L44" s="38">
        <v>12753.3059542799</v>
      </c>
      <c r="M44" s="38">
        <v>160.12294250400001</v>
      </c>
      <c r="N44" s="38">
        <v>11.7278170343513</v>
      </c>
      <c r="O44" s="38">
        <v>15.9071231879999</v>
      </c>
      <c r="P44" s="38">
        <v>15.841391274000101</v>
      </c>
      <c r="Q44" s="38">
        <v>3.3523276139999898</v>
      </c>
      <c r="R44" s="38">
        <v>14.1323615099999</v>
      </c>
      <c r="S44" s="38">
        <v>1.5775659359999999E-3</v>
      </c>
      <c r="T44" s="38">
        <v>2.30061699</v>
      </c>
      <c r="U44" s="38">
        <v>7.23051053999995E-2</v>
      </c>
      <c r="V44" s="38">
        <v>0.41411105819999899</v>
      </c>
      <c r="W44" s="38">
        <v>0.27607403879999998</v>
      </c>
      <c r="X44" s="38">
        <v>4.6669658940000198E-2</v>
      </c>
      <c r="Y44" s="38">
        <v>2.3006169899999901E-2</v>
      </c>
      <c r="Z44" s="38">
        <v>4.86416163599993E-2</v>
      </c>
      <c r="AA44" s="38">
        <v>1.9062255059999901E-2</v>
      </c>
      <c r="AB44" s="38">
        <v>0.15118340220000001</v>
      </c>
      <c r="AC44" s="38">
        <v>0.28264723019999999</v>
      </c>
      <c r="AD44" s="38">
        <v>0.72305105400000302</v>
      </c>
      <c r="AE44" s="38">
        <v>0.105171062399999</v>
      </c>
      <c r="AF44" s="38">
        <v>0.55214807759999895</v>
      </c>
      <c r="AG44" s="38">
        <v>83.808190349999606</v>
      </c>
      <c r="AH44" s="38">
        <v>123.4050953436</v>
      </c>
      <c r="AI44" s="38">
        <v>51</v>
      </c>
      <c r="AJ44" s="38">
        <v>271</v>
      </c>
      <c r="AK44" s="38">
        <v>298</v>
      </c>
      <c r="AL44" s="38">
        <v>642</v>
      </c>
      <c r="AM44" s="38">
        <v>57</v>
      </c>
      <c r="AN44" s="38">
        <v>23</v>
      </c>
      <c r="AO44" s="38">
        <v>14</v>
      </c>
      <c r="AP44" s="38">
        <v>27</v>
      </c>
      <c r="AQ44" s="38">
        <v>48</v>
      </c>
      <c r="AR44" s="38">
        <v>6</v>
      </c>
      <c r="AS44" s="38">
        <v>4</v>
      </c>
    </row>
    <row r="45" spans="1:45" x14ac:dyDescent="0.25">
      <c r="A45" s="38" t="s">
        <v>293</v>
      </c>
      <c r="B45" s="38" t="s">
        <v>264</v>
      </c>
      <c r="C45" s="38">
        <v>36</v>
      </c>
      <c r="D45" s="38">
        <v>1069.5</v>
      </c>
      <c r="E45" s="38">
        <v>4274.7</v>
      </c>
      <c r="F45" s="38">
        <v>1.6458449940000001E-2</v>
      </c>
      <c r="G45" s="38">
        <v>118.741666666667</v>
      </c>
      <c r="H45" s="38">
        <v>0.58450285909993804</v>
      </c>
      <c r="I45" s="38">
        <v>0.46701484722055397</v>
      </c>
      <c r="J45" s="38">
        <v>0.49638685019040002</v>
      </c>
      <c r="K45" s="38">
        <v>0.55513085613009305</v>
      </c>
      <c r="L45" s="38">
        <v>1596.6342286793999</v>
      </c>
      <c r="M45" s="38">
        <v>20.04639202692</v>
      </c>
      <c r="N45" s="38">
        <v>1.52262903093568</v>
      </c>
      <c r="O45" s="38">
        <v>1.9914724427399999</v>
      </c>
      <c r="P45" s="38">
        <v>1.9832432177699999</v>
      </c>
      <c r="Q45" s="38">
        <v>0.41969047346999999</v>
      </c>
      <c r="R45" s="38">
        <v>1.76928336855</v>
      </c>
      <c r="S45" s="38">
        <v>1.9750139928000001E-4</v>
      </c>
      <c r="T45" s="38">
        <v>0.28802287394999998</v>
      </c>
      <c r="U45" s="38">
        <v>9.0521474669999994E-3</v>
      </c>
      <c r="V45" s="38">
        <v>5.1844117310999999E-2</v>
      </c>
      <c r="W45" s="38">
        <v>3.4562744873999997E-2</v>
      </c>
      <c r="X45" s="38">
        <v>5.8427497287E-3</v>
      </c>
      <c r="Y45" s="38">
        <v>2.8802287395000002E-3</v>
      </c>
      <c r="Z45" s="38">
        <v>6.0896264778E-3</v>
      </c>
      <c r="AA45" s="38">
        <v>2.3864752412999998E-3</v>
      </c>
      <c r="AB45" s="38">
        <v>1.8927217430999999E-2</v>
      </c>
      <c r="AC45" s="38">
        <v>3.5385667370999997E-2</v>
      </c>
      <c r="AD45" s="38">
        <v>9.0521474670000004E-2</v>
      </c>
      <c r="AE45" s="38">
        <v>1.3166759952E-2</v>
      </c>
      <c r="AF45" s="38">
        <v>6.9125489747999994E-2</v>
      </c>
      <c r="AG45" s="38">
        <v>10.49226183675</v>
      </c>
      <c r="AH45" s="38">
        <v>15.449546958678001</v>
      </c>
      <c r="AI45" s="38">
        <v>9</v>
      </c>
      <c r="AJ45" s="38">
        <v>10</v>
      </c>
      <c r="AK45" s="38">
        <v>4</v>
      </c>
      <c r="AL45" s="38">
        <v>10</v>
      </c>
      <c r="AM45" s="38">
        <v>1</v>
      </c>
      <c r="AN45" s="38">
        <v>0</v>
      </c>
      <c r="AO45" s="38">
        <v>0</v>
      </c>
      <c r="AP45" s="38">
        <v>1</v>
      </c>
      <c r="AQ45" s="38">
        <v>1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3865</v>
      </c>
      <c r="D46" s="38">
        <v>714.76543209876502</v>
      </c>
      <c r="E46" s="38">
        <v>21556.98</v>
      </c>
      <c r="F46" s="38">
        <v>5.5469462848001201E-2</v>
      </c>
      <c r="G46" s="38">
        <v>5.5774851228977997</v>
      </c>
      <c r="H46" s="38">
        <v>6.1869785484308197</v>
      </c>
      <c r="I46" s="38">
        <v>4.8505911819697696</v>
      </c>
      <c r="J46" s="38">
        <v>5.24655780906917</v>
      </c>
      <c r="K46" s="38">
        <v>5.8405077497185998</v>
      </c>
      <c r="L46" s="38">
        <v>5381.0925908845202</v>
      </c>
      <c r="M46" s="38">
        <v>67.561805748863605</v>
      </c>
      <c r="N46" s="38">
        <v>2.5658374503879302</v>
      </c>
      <c r="O46" s="38">
        <v>6.7118050046079496</v>
      </c>
      <c r="P46" s="38">
        <v>6.6840702731842798</v>
      </c>
      <c r="Q46" s="38">
        <v>1.4144713026240101</v>
      </c>
      <c r="R46" s="38">
        <v>5.96296725615999</v>
      </c>
      <c r="S46" s="38">
        <v>6.6563355417600099E-4</v>
      </c>
      <c r="T46" s="38">
        <v>0.97071559984001199</v>
      </c>
      <c r="U46" s="38">
        <v>3.0508204566399501E-2</v>
      </c>
      <c r="V46" s="38">
        <v>0.1747288079712</v>
      </c>
      <c r="W46" s="38">
        <v>0.116485871980799</v>
      </c>
      <c r="X46" s="38">
        <v>1.9691659311039399E-2</v>
      </c>
      <c r="Y46" s="38">
        <v>9.7071559984003696E-3</v>
      </c>
      <c r="Z46" s="38">
        <v>2.0523701253759599E-2</v>
      </c>
      <c r="AA46" s="38">
        <v>8.0430721129599193E-3</v>
      </c>
      <c r="AB46" s="38">
        <v>6.37898822752027E-2</v>
      </c>
      <c r="AC46" s="38">
        <v>0.11925934512320401</v>
      </c>
      <c r="AD46" s="38">
        <v>0.30508204566400399</v>
      </c>
      <c r="AE46" s="38">
        <v>4.4375570278398398E-2</v>
      </c>
      <c r="AF46" s="38">
        <v>0.232971743961598</v>
      </c>
      <c r="AG46" s="38">
        <v>35.361782565599597</v>
      </c>
      <c r="AH46" s="38">
        <v>52.0691847754169</v>
      </c>
      <c r="AI46" s="38">
        <v>573</v>
      </c>
      <c r="AJ46" s="38">
        <v>356</v>
      </c>
      <c r="AK46" s="38">
        <v>475</v>
      </c>
      <c r="AL46" s="38">
        <v>1294</v>
      </c>
      <c r="AM46" s="38">
        <v>184</v>
      </c>
      <c r="AN46" s="38">
        <v>174</v>
      </c>
      <c r="AO46" s="38">
        <v>137</v>
      </c>
      <c r="AP46" s="38">
        <v>297</v>
      </c>
      <c r="AQ46" s="38">
        <v>349</v>
      </c>
      <c r="AR46" s="38">
        <v>21</v>
      </c>
      <c r="AS46" s="38">
        <v>5</v>
      </c>
    </row>
    <row r="47" spans="1:45" x14ac:dyDescent="0.25">
      <c r="A47" s="38" t="s">
        <v>293</v>
      </c>
      <c r="B47" s="38" t="s">
        <v>266</v>
      </c>
      <c r="C47" s="38">
        <v>7798</v>
      </c>
      <c r="D47" s="38">
        <v>802.59090909090901</v>
      </c>
      <c r="E47" s="38">
        <v>49703.790000000197</v>
      </c>
      <c r="F47" s="38">
        <v>0.14361051600490299</v>
      </c>
      <c r="G47" s="38">
        <v>6.3739151064375701</v>
      </c>
      <c r="H47" s="38">
        <v>12.814476812745299</v>
      </c>
      <c r="I47" s="38">
        <v>9.9952919139415908</v>
      </c>
      <c r="J47" s="38">
        <v>10.764160522706099</v>
      </c>
      <c r="K47" s="38">
        <v>12.1737529721083</v>
      </c>
      <c r="L47" s="38">
        <v>13931.6561576368</v>
      </c>
      <c r="M47" s="38">
        <v>174.91760849397801</v>
      </c>
      <c r="N47" s="38">
        <v>8.6991099728650294</v>
      </c>
      <c r="O47" s="38">
        <v>17.3768724365938</v>
      </c>
      <c r="P47" s="38">
        <v>17.305067178590502</v>
      </c>
      <c r="Q47" s="38">
        <v>3.6620681581251202</v>
      </c>
      <c r="R47" s="38">
        <v>15.438130470527099</v>
      </c>
      <c r="S47" s="38">
        <v>1.72332619205894E-3</v>
      </c>
      <c r="T47" s="38">
        <v>2.5131840300858901</v>
      </c>
      <c r="U47" s="38">
        <v>7.8985783802700799E-2</v>
      </c>
      <c r="V47" s="38">
        <v>0.45237312541549302</v>
      </c>
      <c r="W47" s="38">
        <v>0.301582083610341</v>
      </c>
      <c r="X47" s="38">
        <v>5.0981733181741699E-2</v>
      </c>
      <c r="Y47" s="38">
        <v>2.5131840300859801E-2</v>
      </c>
      <c r="Z47" s="38">
        <v>5.3135890921813297E-2</v>
      </c>
      <c r="AA47" s="38">
        <v>2.0823524820712501E-2</v>
      </c>
      <c r="AB47" s="38">
        <v>0.165152093405633</v>
      </c>
      <c r="AC47" s="38">
        <v>0.308762609410556</v>
      </c>
      <c r="AD47" s="38">
        <v>0.78985783802696097</v>
      </c>
      <c r="AE47" s="38">
        <v>0.11488841280393</v>
      </c>
      <c r="AF47" s="38">
        <v>0.603164167220681</v>
      </c>
      <c r="AG47" s="38">
        <v>91.551703953129405</v>
      </c>
      <c r="AH47" s="38">
        <v>134.80719137380501</v>
      </c>
      <c r="AI47" s="38">
        <v>1072</v>
      </c>
      <c r="AJ47" s="38">
        <v>1649</v>
      </c>
      <c r="AK47" s="38">
        <v>1188</v>
      </c>
      <c r="AL47" s="38">
        <v>2897</v>
      </c>
      <c r="AM47" s="38">
        <v>153</v>
      </c>
      <c r="AN47" s="38">
        <v>157</v>
      </c>
      <c r="AO47" s="38">
        <v>241</v>
      </c>
      <c r="AP47" s="38">
        <v>182</v>
      </c>
      <c r="AQ47" s="38">
        <v>215</v>
      </c>
      <c r="AR47" s="38">
        <v>17</v>
      </c>
      <c r="AS47" s="38">
        <v>27</v>
      </c>
    </row>
    <row r="48" spans="1:45" x14ac:dyDescent="0.25">
      <c r="A48" s="38" t="s">
        <v>293</v>
      </c>
      <c r="B48" s="38" t="s">
        <v>267</v>
      </c>
      <c r="C48" s="38">
        <v>1737</v>
      </c>
      <c r="D48" s="38">
        <v>646.30198019802003</v>
      </c>
      <c r="E48" s="38">
        <v>10570.25</v>
      </c>
      <c r="F48" s="38">
        <v>2.45936646222772E-2</v>
      </c>
      <c r="G48" s="38">
        <v>6.0853483016695398</v>
      </c>
      <c r="H48" s="38">
        <v>0.285286509618418</v>
      </c>
      <c r="I48" s="38">
        <v>0.219451161244934</v>
      </c>
      <c r="J48" s="38">
        <v>0.24139627736942501</v>
      </c>
      <c r="K48" s="38">
        <v>0.263341393493919</v>
      </c>
      <c r="L48" s="38">
        <v>2385.8314050071199</v>
      </c>
      <c r="M48" s="38">
        <v>29.9550835099338</v>
      </c>
      <c r="N48" s="38">
        <v>3.1690930946719802</v>
      </c>
      <c r="O48" s="38">
        <v>2.97583341929553</v>
      </c>
      <c r="P48" s="38">
        <v>2.9635365869843699</v>
      </c>
      <c r="Q48" s="38">
        <v>0.62713844786806805</v>
      </c>
      <c r="R48" s="38">
        <v>2.6438189468948101</v>
      </c>
      <c r="S48" s="38">
        <v>2.9512397546732698E-4</v>
      </c>
      <c r="T48" s="38">
        <v>0.43038913088985498</v>
      </c>
      <c r="U48" s="38">
        <v>1.3526515542252201E-2</v>
      </c>
      <c r="V48" s="38">
        <v>7.7470043560173896E-2</v>
      </c>
      <c r="W48" s="38">
        <v>5.1646695706781098E-2</v>
      </c>
      <c r="X48" s="38">
        <v>8.7307509409083103E-3</v>
      </c>
      <c r="Y48" s="38">
        <v>4.3038913088985298E-3</v>
      </c>
      <c r="Z48" s="38">
        <v>9.0996559102425895E-3</v>
      </c>
      <c r="AA48" s="38">
        <v>3.5660813702302098E-3</v>
      </c>
      <c r="AB48" s="38">
        <v>2.8282714315618501E-2</v>
      </c>
      <c r="AC48" s="38">
        <v>5.2876378937895298E-2</v>
      </c>
      <c r="AD48" s="38">
        <v>0.13526515542252401</v>
      </c>
      <c r="AE48" s="38">
        <v>1.9674931697821599E-2</v>
      </c>
      <c r="AF48" s="38">
        <v>0.103293391413562</v>
      </c>
      <c r="AG48" s="38">
        <v>15.6784611967015</v>
      </c>
      <c r="AH48" s="38">
        <v>23.086072980931501</v>
      </c>
      <c r="AI48" s="38">
        <v>47</v>
      </c>
      <c r="AJ48" s="38">
        <v>418</v>
      </c>
      <c r="AK48" s="38">
        <v>102</v>
      </c>
      <c r="AL48" s="38">
        <v>528</v>
      </c>
      <c r="AM48" s="38">
        <v>55</v>
      </c>
      <c r="AN48" s="38">
        <v>69</v>
      </c>
      <c r="AO48" s="38">
        <v>59</v>
      </c>
      <c r="AP48" s="38">
        <v>209</v>
      </c>
      <c r="AQ48" s="38">
        <v>214</v>
      </c>
      <c r="AR48" s="38">
        <v>19</v>
      </c>
      <c r="AS48" s="38">
        <v>17</v>
      </c>
    </row>
    <row r="49" spans="1:45" x14ac:dyDescent="0.25">
      <c r="A49" s="38" t="s">
        <v>293</v>
      </c>
      <c r="B49" s="38" t="s">
        <v>268</v>
      </c>
      <c r="C49" s="38">
        <v>19</v>
      </c>
      <c r="D49" s="38">
        <v>384.62732919254699</v>
      </c>
      <c r="E49" s="38">
        <v>120</v>
      </c>
      <c r="F49" s="38">
        <v>1.6615900621117999E-4</v>
      </c>
      <c r="G49" s="38">
        <v>6.3157894736842097</v>
      </c>
      <c r="H49" s="38">
        <v>1.9274444720496901E-3</v>
      </c>
      <c r="I49" s="38">
        <v>1.48264959388438E-3</v>
      </c>
      <c r="J49" s="38">
        <v>1.63091455327281E-3</v>
      </c>
      <c r="K49" s="38">
        <v>1.7791795126612499E-3</v>
      </c>
      <c r="L49" s="38">
        <v>16.119085192546599</v>
      </c>
      <c r="M49" s="38">
        <v>0.202381669565217</v>
      </c>
      <c r="N49" s="38">
        <v>2.1410935185495999E-2</v>
      </c>
      <c r="O49" s="38">
        <v>2.01052397515528E-2</v>
      </c>
      <c r="P49" s="38">
        <v>2.0022160248447201E-2</v>
      </c>
      <c r="Q49" s="38">
        <v>4.23705465838509E-3</v>
      </c>
      <c r="R49" s="38">
        <v>1.78620931677019E-2</v>
      </c>
      <c r="S49" s="38">
        <v>1.9939080745341601E-6</v>
      </c>
      <c r="T49" s="38">
        <v>2.9077826086956501E-3</v>
      </c>
      <c r="U49" s="38">
        <v>9.1387453416149107E-5</v>
      </c>
      <c r="V49" s="38">
        <v>5.2340086956521696E-4</v>
      </c>
      <c r="W49" s="38">
        <v>3.4893391304347801E-4</v>
      </c>
      <c r="X49" s="38">
        <v>5.8986447204968899E-5</v>
      </c>
      <c r="Y49" s="38">
        <v>2.90778260869565E-5</v>
      </c>
      <c r="Z49" s="38">
        <v>6.1478832298136603E-5</v>
      </c>
      <c r="AA49" s="38">
        <v>2.4093055900621102E-5</v>
      </c>
      <c r="AB49" s="38">
        <v>1.9108285714285699E-4</v>
      </c>
      <c r="AC49" s="38">
        <v>3.5724186335403697E-4</v>
      </c>
      <c r="AD49" s="38">
        <v>9.1387453416149104E-4</v>
      </c>
      <c r="AE49" s="38">
        <v>1.3292720496894399E-4</v>
      </c>
      <c r="AF49" s="38">
        <v>6.9786782608695602E-4</v>
      </c>
      <c r="AG49" s="38">
        <v>0.105926366459627</v>
      </c>
      <c r="AH49" s="38">
        <v>0.155973459130435</v>
      </c>
      <c r="AI49" s="38">
        <v>2</v>
      </c>
      <c r="AJ49" s="38">
        <v>1</v>
      </c>
      <c r="AK49" s="38">
        <v>6</v>
      </c>
      <c r="AL49" s="38">
        <v>7</v>
      </c>
      <c r="AM49" s="38">
        <v>0</v>
      </c>
      <c r="AN49" s="38">
        <v>1</v>
      </c>
      <c r="AO49" s="38">
        <v>1</v>
      </c>
      <c r="AP49" s="38">
        <v>1</v>
      </c>
      <c r="AQ49" s="38">
        <v>0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1272</v>
      </c>
      <c r="D50" s="38">
        <v>116.5</v>
      </c>
      <c r="E50" s="38">
        <v>8433.5100000000093</v>
      </c>
      <c r="F50" s="38">
        <v>3.5370140939999799E-3</v>
      </c>
      <c r="G50" s="38">
        <v>6.6301179245283102</v>
      </c>
      <c r="H50" s="38">
        <v>9.1527041632430806E-2</v>
      </c>
      <c r="I50" s="38">
        <v>6.9434307445291304E-2</v>
      </c>
      <c r="J50" s="38">
        <v>7.5746517213045303E-2</v>
      </c>
      <c r="K50" s="38">
        <v>8.5214831864678403E-2</v>
      </c>
      <c r="L50" s="38">
        <v>343.12573725894299</v>
      </c>
      <c r="M50" s="38">
        <v>4.3080831664919996</v>
      </c>
      <c r="N50" s="38">
        <v>0.35449006794799098</v>
      </c>
      <c r="O50" s="38">
        <v>0.42797870537399402</v>
      </c>
      <c r="P50" s="38">
        <v>0.42621019832699603</v>
      </c>
      <c r="Q50" s="38">
        <v>9.0193859396999199E-2</v>
      </c>
      <c r="R50" s="38">
        <v>0.38022901510499801</v>
      </c>
      <c r="S50" s="38">
        <v>4.2444169128000601E-5</v>
      </c>
      <c r="T50" s="38">
        <v>6.18977466450003E-2</v>
      </c>
      <c r="U50" s="38">
        <v>1.94535775169999E-3</v>
      </c>
      <c r="V50" s="38">
        <v>1.11415943961001E-2</v>
      </c>
      <c r="W50" s="38">
        <v>7.4277295973999803E-3</v>
      </c>
      <c r="X50" s="38">
        <v>1.25564000337E-3</v>
      </c>
      <c r="Y50" s="38">
        <v>6.1897746645000996E-4</v>
      </c>
      <c r="Z50" s="38">
        <v>1.3086952147799999E-3</v>
      </c>
      <c r="AA50" s="38">
        <v>5.1286704362998902E-4</v>
      </c>
      <c r="AB50" s="38">
        <v>4.0675662080999504E-3</v>
      </c>
      <c r="AC50" s="38">
        <v>7.6045803020999099E-3</v>
      </c>
      <c r="AD50" s="38">
        <v>1.9453577517000199E-2</v>
      </c>
      <c r="AE50" s="38">
        <v>2.82961127520002E-3</v>
      </c>
      <c r="AF50" s="38">
        <v>1.48554591948E-2</v>
      </c>
      <c r="AG50" s="38">
        <v>2.2548464849249998</v>
      </c>
      <c r="AH50" s="38">
        <v>3.3201951300378099</v>
      </c>
      <c r="AI50" s="38">
        <v>17</v>
      </c>
      <c r="AJ50" s="38">
        <v>161</v>
      </c>
      <c r="AK50" s="38">
        <v>172</v>
      </c>
      <c r="AL50" s="38">
        <v>585</v>
      </c>
      <c r="AM50" s="38">
        <v>103</v>
      </c>
      <c r="AN50" s="38">
        <v>112</v>
      </c>
      <c r="AO50" s="38">
        <v>38</v>
      </c>
      <c r="AP50" s="38">
        <v>44</v>
      </c>
      <c r="AQ50" s="38">
        <v>38</v>
      </c>
      <c r="AR50" s="38">
        <v>0</v>
      </c>
      <c r="AS50" s="38">
        <v>2</v>
      </c>
    </row>
    <row r="51" spans="1:45" x14ac:dyDescent="0.25">
      <c r="A51" s="38" t="s">
        <v>293</v>
      </c>
      <c r="B51" s="38" t="s">
        <v>270</v>
      </c>
      <c r="C51" s="38">
        <v>3857</v>
      </c>
      <c r="D51" s="38">
        <v>157.488372093023</v>
      </c>
      <c r="E51" s="38">
        <v>19503.800000000101</v>
      </c>
      <c r="F51" s="38">
        <v>1.10578381618604E-2</v>
      </c>
      <c r="G51" s="38">
        <v>5.05672802696398</v>
      </c>
      <c r="H51" s="38">
        <v>0.10853693457333401</v>
      </c>
      <c r="I51" s="38">
        <v>8.8802946469096505E-2</v>
      </c>
      <c r="J51" s="38">
        <v>9.8669940521214597E-2</v>
      </c>
      <c r="K51" s="38">
        <v>0.10853693457333401</v>
      </c>
      <c r="L51" s="38">
        <v>1072.7208800820599</v>
      </c>
      <c r="M51" s="38">
        <v>13.468446881146701</v>
      </c>
      <c r="N51" s="38">
        <v>1.58321345033662</v>
      </c>
      <c r="O51" s="38">
        <v>1.3379984175851201</v>
      </c>
      <c r="P51" s="38">
        <v>1.3324694985040799</v>
      </c>
      <c r="Q51" s="38">
        <v>0.28197487312743702</v>
      </c>
      <c r="R51" s="38">
        <v>1.1887176024000199</v>
      </c>
      <c r="S51" s="38">
        <v>1.3269405794233001E-4</v>
      </c>
      <c r="T51" s="38">
        <v>0.193512167832562</v>
      </c>
      <c r="U51" s="38">
        <v>6.08181098902343E-3</v>
      </c>
      <c r="V51" s="38">
        <v>3.4832190209861898E-2</v>
      </c>
      <c r="W51" s="38">
        <v>2.3221460139906499E-2</v>
      </c>
      <c r="X51" s="38">
        <v>3.9255325474606096E-3</v>
      </c>
      <c r="Y51" s="38">
        <v>1.9351216783256701E-3</v>
      </c>
      <c r="Z51" s="38">
        <v>4.0914001198883799E-3</v>
      </c>
      <c r="AA51" s="38">
        <v>1.6033865334698001E-3</v>
      </c>
      <c r="AB51" s="38">
        <v>1.27165138861402E-2</v>
      </c>
      <c r="AC51" s="38">
        <v>2.3774352047998899E-2</v>
      </c>
      <c r="AD51" s="38">
        <v>6.0818109890234902E-2</v>
      </c>
      <c r="AE51" s="38">
        <v>8.8462705294884598E-3</v>
      </c>
      <c r="AF51" s="38">
        <v>4.6442920279812901E-2</v>
      </c>
      <c r="AG51" s="38">
        <v>7.0493718281858904</v>
      </c>
      <c r="AH51" s="38">
        <v>10.379992682538701</v>
      </c>
      <c r="AI51" s="38">
        <v>211</v>
      </c>
      <c r="AJ51" s="38">
        <v>695</v>
      </c>
      <c r="AK51" s="38">
        <v>474</v>
      </c>
      <c r="AL51" s="38">
        <v>1200</v>
      </c>
      <c r="AM51" s="38">
        <v>311</v>
      </c>
      <c r="AN51" s="38">
        <v>332</v>
      </c>
      <c r="AO51" s="38">
        <v>239</v>
      </c>
      <c r="AP51" s="38">
        <v>206</v>
      </c>
      <c r="AQ51" s="38">
        <v>152</v>
      </c>
      <c r="AR51" s="38">
        <v>18</v>
      </c>
      <c r="AS51" s="38">
        <v>19</v>
      </c>
    </row>
    <row r="52" spans="1:45" x14ac:dyDescent="0.25">
      <c r="A52" s="38" t="s">
        <v>293</v>
      </c>
      <c r="B52" s="38" t="s">
        <v>271</v>
      </c>
      <c r="C52" s="38">
        <v>858</v>
      </c>
      <c r="D52" s="38">
        <v>350</v>
      </c>
      <c r="E52" s="38">
        <v>5983.71</v>
      </c>
      <c r="F52" s="38">
        <v>7.5394746000000002E-3</v>
      </c>
      <c r="G52" s="38">
        <v>6.9740209790209802</v>
      </c>
      <c r="H52" s="38">
        <v>8.7457905360000504E-2</v>
      </c>
      <c r="I52" s="38">
        <v>6.7275311815384597E-2</v>
      </c>
      <c r="J52" s="38">
        <v>7.4002842996923293E-2</v>
      </c>
      <c r="K52" s="38">
        <v>8.0730374178462003E-2</v>
      </c>
      <c r="L52" s="38">
        <v>731.40443094600005</v>
      </c>
      <c r="M52" s="38">
        <v>9.1830800627999594</v>
      </c>
      <c r="N52" s="38">
        <v>0.97152243308513897</v>
      </c>
      <c r="O52" s="38">
        <v>0.91227642659999597</v>
      </c>
      <c r="P52" s="38">
        <v>0.908506689300005</v>
      </c>
      <c r="Q52" s="38">
        <v>0.1922566023</v>
      </c>
      <c r="R52" s="38">
        <v>0.81049351949999604</v>
      </c>
      <c r="S52" s="38">
        <v>9.0473695200000797E-5</v>
      </c>
      <c r="T52" s="38">
        <v>0.13194080550000001</v>
      </c>
      <c r="U52" s="38">
        <v>4.1467110299999903E-3</v>
      </c>
      <c r="V52" s="38">
        <v>2.3749344990000101E-2</v>
      </c>
      <c r="W52" s="38">
        <v>1.5832896659999901E-2</v>
      </c>
      <c r="X52" s="38">
        <v>2.67651348299998E-3</v>
      </c>
      <c r="Y52" s="38">
        <v>1.31940805499999E-3</v>
      </c>
      <c r="Z52" s="38">
        <v>2.7896056019999899E-3</v>
      </c>
      <c r="AA52" s="38">
        <v>1.0932238169999999E-3</v>
      </c>
      <c r="AB52" s="38">
        <v>8.6703957900000402E-3</v>
      </c>
      <c r="AC52" s="38">
        <v>1.6209870390000099E-2</v>
      </c>
      <c r="AD52" s="38">
        <v>4.1467110299999797E-2</v>
      </c>
      <c r="AE52" s="38">
        <v>6.0315796800000697E-3</v>
      </c>
      <c r="AF52" s="38">
        <v>3.1665793319999802E-2</v>
      </c>
      <c r="AG52" s="38">
        <v>4.80641505749999</v>
      </c>
      <c r="AH52" s="38">
        <v>7.0773048070200204</v>
      </c>
      <c r="AI52" s="38">
        <v>69</v>
      </c>
      <c r="AJ52" s="38">
        <v>216</v>
      </c>
      <c r="AK52" s="38">
        <v>203</v>
      </c>
      <c r="AL52" s="38">
        <v>275</v>
      </c>
      <c r="AM52" s="38">
        <v>20</v>
      </c>
      <c r="AN52" s="38">
        <v>13</v>
      </c>
      <c r="AO52" s="38">
        <v>21</v>
      </c>
      <c r="AP52" s="38">
        <v>20</v>
      </c>
      <c r="AQ52" s="38">
        <v>10</v>
      </c>
      <c r="AR52" s="38">
        <v>4</v>
      </c>
      <c r="AS52" s="38">
        <v>7</v>
      </c>
    </row>
    <row r="53" spans="1:45" x14ac:dyDescent="0.25">
      <c r="A53" s="38" t="s">
        <v>293</v>
      </c>
      <c r="B53" s="38" t="s">
        <v>272</v>
      </c>
      <c r="C53" s="38">
        <v>319</v>
      </c>
      <c r="D53" s="38">
        <v>1030.1759254656999</v>
      </c>
      <c r="E53" s="38">
        <v>4669.3</v>
      </c>
      <c r="F53" s="38">
        <v>1.7316721615597198E-2</v>
      </c>
      <c r="G53" s="38">
        <v>14.6373040752351</v>
      </c>
      <c r="H53" s="38">
        <v>1.15602437339201E-2</v>
      </c>
      <c r="I53" s="38">
        <v>9.5202007220518206E-3</v>
      </c>
      <c r="J53" s="38">
        <v>1.15602437339201E-2</v>
      </c>
      <c r="K53" s="38">
        <v>1.15602437339201E-2</v>
      </c>
      <c r="L53" s="38">
        <v>1269.6273954123601</v>
      </c>
      <c r="M53" s="38">
        <v>0.103900329693584</v>
      </c>
      <c r="N53" s="38">
        <v>0.66929129044283298</v>
      </c>
      <c r="O53" s="38">
        <v>1.03900329693583</v>
      </c>
      <c r="P53" s="38">
        <v>1.48923805894136E-2</v>
      </c>
      <c r="Q53" s="38">
        <v>3.4633443231194499E-4</v>
      </c>
      <c r="R53" s="38">
        <v>1.48923805894136E-2</v>
      </c>
      <c r="S53" s="38">
        <v>1.90483937771569E-5</v>
      </c>
      <c r="T53" s="38">
        <v>1.3853377292477799E-3</v>
      </c>
      <c r="U53" s="38">
        <v>1.2987541211698E-4</v>
      </c>
      <c r="V53" s="38">
        <v>4.7274650010580401E-3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8.65836080779862E-3</v>
      </c>
      <c r="AH53" s="38">
        <v>1.4087845703152999</v>
      </c>
      <c r="AI53" s="38">
        <v>0</v>
      </c>
      <c r="AJ53" s="38">
        <v>0</v>
      </c>
      <c r="AK53" s="38">
        <v>0</v>
      </c>
      <c r="AL53" s="38">
        <v>2</v>
      </c>
      <c r="AM53" s="38">
        <v>106</v>
      </c>
      <c r="AN53" s="38">
        <v>133</v>
      </c>
      <c r="AO53" s="38">
        <v>31</v>
      </c>
      <c r="AP53" s="38">
        <v>16</v>
      </c>
      <c r="AQ53" s="38">
        <v>24</v>
      </c>
      <c r="AR53" s="38">
        <v>6</v>
      </c>
      <c r="AS53" s="38">
        <v>1</v>
      </c>
    </row>
    <row r="54" spans="1:45" x14ac:dyDescent="0.25">
      <c r="A54" s="38" t="s">
        <v>293</v>
      </c>
      <c r="B54" s="38" t="s">
        <v>273</v>
      </c>
      <c r="C54" s="38">
        <v>15793</v>
      </c>
      <c r="D54" s="38">
        <v>1058.2465377901799</v>
      </c>
      <c r="E54" s="38">
        <v>369222.41999999899</v>
      </c>
      <c r="F54" s="38">
        <v>1.4066220515021399</v>
      </c>
      <c r="G54" s="38">
        <v>23.3788653200785</v>
      </c>
      <c r="H54" s="38">
        <v>0.38665876161870399</v>
      </c>
      <c r="I54" s="38">
        <v>0.33142179567318197</v>
      </c>
      <c r="J54" s="38">
        <v>0.38665876161870399</v>
      </c>
      <c r="K54" s="38">
        <v>0.38665876161870399</v>
      </c>
      <c r="L54" s="38">
        <v>103130.715572054</v>
      </c>
      <c r="M54" s="38">
        <v>8.4397323090135004</v>
      </c>
      <c r="N54" s="38">
        <v>52.812629653689001</v>
      </c>
      <c r="O54" s="38">
        <v>84.397323090129504</v>
      </c>
      <c r="P54" s="38">
        <v>1.20969496429183</v>
      </c>
      <c r="Q54" s="38">
        <v>2.8132441030045401E-2</v>
      </c>
      <c r="R54" s="38">
        <v>1.20969496429183</v>
      </c>
      <c r="S54" s="38">
        <v>1.54728425665212E-3</v>
      </c>
      <c r="T54" s="38">
        <v>0.11252976412018199</v>
      </c>
      <c r="U54" s="38">
        <v>1.05496653862661E-2</v>
      </c>
      <c r="V54" s="38">
        <v>0.38400782006012202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0.70331102575107196</v>
      </c>
      <c r="AH54" s="38">
        <v>114.434330377918</v>
      </c>
      <c r="AI54" s="38">
        <v>2</v>
      </c>
      <c r="AJ54" s="38">
        <v>4</v>
      </c>
      <c r="AK54" s="38">
        <v>2</v>
      </c>
      <c r="AL54" s="38">
        <v>35</v>
      </c>
      <c r="AM54" s="38">
        <v>7856</v>
      </c>
      <c r="AN54" s="38">
        <v>5647</v>
      </c>
      <c r="AO54" s="38">
        <v>1152</v>
      </c>
      <c r="AP54" s="38">
        <v>473</v>
      </c>
      <c r="AQ54" s="38">
        <v>545</v>
      </c>
      <c r="AR54" s="38">
        <v>76</v>
      </c>
      <c r="AS54" s="38">
        <v>1</v>
      </c>
    </row>
    <row r="55" spans="1:45" x14ac:dyDescent="0.25">
      <c r="A55" s="38" t="s">
        <v>293</v>
      </c>
      <c r="B55" s="38" t="s">
        <v>274</v>
      </c>
      <c r="C55" s="38">
        <v>907</v>
      </c>
      <c r="D55" s="38">
        <v>1155.6984760223199</v>
      </c>
      <c r="E55" s="38">
        <v>238688.6</v>
      </c>
      <c r="F55" s="38">
        <v>0.99306738455004095</v>
      </c>
      <c r="G55" s="38">
        <v>263.16273428886399</v>
      </c>
      <c r="H55" s="38">
        <v>0.38996992293291999</v>
      </c>
      <c r="I55" s="38">
        <v>0.31197593834633602</v>
      </c>
      <c r="J55" s="38">
        <v>0.38996992293291999</v>
      </c>
      <c r="K55" s="38">
        <v>0.38996992293291999</v>
      </c>
      <c r="L55" s="38">
        <v>72809.714500439994</v>
      </c>
      <c r="M55" s="38">
        <v>5.9584043073002402</v>
      </c>
      <c r="N55" s="38">
        <v>40.575314665022397</v>
      </c>
      <c r="O55" s="38">
        <v>59.584043073002398</v>
      </c>
      <c r="P55" s="38">
        <v>0.85403795071303501</v>
      </c>
      <c r="Q55" s="38">
        <v>1.98613476910008E-2</v>
      </c>
      <c r="R55" s="38">
        <v>0.85403795071303501</v>
      </c>
      <c r="S55" s="38">
        <v>1.0923741230050401E-3</v>
      </c>
      <c r="T55" s="38">
        <v>7.9445390764003296E-2</v>
      </c>
      <c r="U55" s="38">
        <v>7.4480053841253302E-3</v>
      </c>
      <c r="V55" s="38">
        <v>0.27110739598216099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0.49653369227501998</v>
      </c>
      <c r="AH55" s="38">
        <v>80.790004002683901</v>
      </c>
      <c r="AI55" s="38">
        <v>0</v>
      </c>
      <c r="AJ55" s="38">
        <v>0</v>
      </c>
      <c r="AK55" s="38">
        <v>1</v>
      </c>
      <c r="AL55" s="38">
        <v>8</v>
      </c>
      <c r="AM55" s="38">
        <v>509</v>
      </c>
      <c r="AN55" s="38">
        <v>220</v>
      </c>
      <c r="AO55" s="38">
        <v>81</v>
      </c>
      <c r="AP55" s="38">
        <v>55</v>
      </c>
      <c r="AQ55" s="38">
        <v>31</v>
      </c>
      <c r="AR55" s="38">
        <v>2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15</v>
      </c>
      <c r="D56" s="38">
        <v>1000</v>
      </c>
      <c r="E56" s="38">
        <v>460.6</v>
      </c>
      <c r="F56" s="38">
        <v>1.6581600000000001E-3</v>
      </c>
      <c r="G56" s="38">
        <v>30.706666666666699</v>
      </c>
      <c r="H56" s="38">
        <v>1.65816E-4</v>
      </c>
      <c r="I56" s="38">
        <v>1.65816E-4</v>
      </c>
      <c r="J56" s="38">
        <v>1.65816E-4</v>
      </c>
      <c r="K56" s="38">
        <v>1.65816E-4</v>
      </c>
      <c r="L56" s="38">
        <v>121.57297488</v>
      </c>
      <c r="M56" s="38">
        <v>9.9489599999999997E-3</v>
      </c>
      <c r="N56" s="38">
        <v>6.4087883999999998E-2</v>
      </c>
      <c r="O56" s="38">
        <v>9.9489599999999997E-2</v>
      </c>
      <c r="P56" s="38">
        <v>1.4260175999999999E-3</v>
      </c>
      <c r="Q56" s="38">
        <v>3.3163200000000001E-5</v>
      </c>
      <c r="R56" s="38">
        <v>1.4260175999999999E-3</v>
      </c>
      <c r="S56" s="38">
        <v>1.823976E-6</v>
      </c>
      <c r="T56" s="38">
        <v>1.326528E-4</v>
      </c>
      <c r="U56" s="38">
        <v>1.24362E-5</v>
      </c>
      <c r="V56" s="38">
        <v>4.5267768000000001E-4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8.2908000000000005E-4</v>
      </c>
      <c r="AH56" s="38">
        <v>0.13489794863999999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3</v>
      </c>
      <c r="AP56" s="38">
        <v>7</v>
      </c>
      <c r="AQ56" s="38">
        <v>5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5</v>
      </c>
      <c r="D57" s="38">
        <v>1000</v>
      </c>
      <c r="E57" s="38">
        <v>1130</v>
      </c>
      <c r="F57" s="38">
        <v>4.0679999999999996E-3</v>
      </c>
      <c r="G57" s="38">
        <v>226</v>
      </c>
      <c r="H57" s="38">
        <v>4.0680000000000002E-4</v>
      </c>
      <c r="I57" s="38">
        <v>4.0680000000000002E-4</v>
      </c>
      <c r="J57" s="38">
        <v>4.0680000000000002E-4</v>
      </c>
      <c r="K57" s="38">
        <v>4.0680000000000002E-4</v>
      </c>
      <c r="L57" s="38">
        <v>298.25762400000002</v>
      </c>
      <c r="M57" s="38">
        <v>2.4407999999999999E-2</v>
      </c>
      <c r="N57" s="38">
        <v>0.15722820000000001</v>
      </c>
      <c r="O57" s="38">
        <v>0.24407999999999999</v>
      </c>
      <c r="P57" s="38">
        <v>3.49848E-3</v>
      </c>
      <c r="Q57" s="38">
        <v>8.1359999999999994E-5</v>
      </c>
      <c r="R57" s="38">
        <v>3.49848E-3</v>
      </c>
      <c r="S57" s="38">
        <v>4.4747999999999999E-6</v>
      </c>
      <c r="T57" s="38">
        <v>3.2543999999999997E-4</v>
      </c>
      <c r="U57" s="38">
        <v>3.0510000000000001E-5</v>
      </c>
      <c r="V57" s="38">
        <v>1.1105640000000001E-3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2.0339999999999998E-3</v>
      </c>
      <c r="AH57" s="38">
        <v>0.33094807199999998</v>
      </c>
      <c r="AI57" s="38">
        <v>0</v>
      </c>
      <c r="AJ57" s="38">
        <v>0</v>
      </c>
      <c r="AK57" s="38">
        <v>0</v>
      </c>
      <c r="AL57" s="38">
        <v>0</v>
      </c>
      <c r="AM57" s="38">
        <v>2</v>
      </c>
      <c r="AN57" s="38">
        <v>3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1</v>
      </c>
      <c r="D58" s="38">
        <v>50</v>
      </c>
      <c r="E58" s="38">
        <v>175</v>
      </c>
      <c r="F58" s="38">
        <v>3.15E-5</v>
      </c>
      <c r="G58" s="38">
        <v>175</v>
      </c>
      <c r="H58" s="38">
        <v>3.1499999999999999E-6</v>
      </c>
      <c r="I58" s="38">
        <v>3.1499999999999999E-6</v>
      </c>
      <c r="J58" s="38">
        <v>3.1499999999999999E-6</v>
      </c>
      <c r="K58" s="38">
        <v>3.1499999999999999E-6</v>
      </c>
      <c r="L58" s="38">
        <v>2.309517</v>
      </c>
      <c r="M58" s="38">
        <v>1.8900000000000001E-4</v>
      </c>
      <c r="N58" s="38">
        <v>1.217475E-3</v>
      </c>
      <c r="O58" s="38">
        <v>1.89E-3</v>
      </c>
      <c r="P58" s="38">
        <v>2.709E-5</v>
      </c>
      <c r="Q58" s="38">
        <v>6.3E-7</v>
      </c>
      <c r="R58" s="38">
        <v>2.709E-5</v>
      </c>
      <c r="S58" s="38">
        <v>3.4650000000000003E-8</v>
      </c>
      <c r="T58" s="38">
        <v>2.52E-6</v>
      </c>
      <c r="U58" s="38">
        <v>2.3624999999999999E-7</v>
      </c>
      <c r="V58" s="38">
        <v>8.5994999999999996E-6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1.575E-5</v>
      </c>
      <c r="AH58" s="38">
        <v>2.562651E-3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1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>
        <v>3</v>
      </c>
      <c r="D59" s="38">
        <v>1000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3</v>
      </c>
      <c r="AS59" s="38">
        <v>0</v>
      </c>
    </row>
    <row r="60" spans="1:45" x14ac:dyDescent="0.25">
      <c r="A60" s="38" t="s">
        <v>293</v>
      </c>
      <c r="B60" s="38" t="s">
        <v>279</v>
      </c>
      <c r="C60" s="38">
        <v>122</v>
      </c>
      <c r="D60" s="38">
        <v>800</v>
      </c>
      <c r="E60" s="38">
        <v>15516.2</v>
      </c>
      <c r="F60" s="38">
        <v>4.4686655999999998E-2</v>
      </c>
      <c r="G60" s="38">
        <v>127.181967213115</v>
      </c>
      <c r="H60" s="38">
        <v>4.4686656000000003E-3</v>
      </c>
      <c r="I60" s="38">
        <v>4.4686656000000003E-3</v>
      </c>
      <c r="J60" s="38">
        <v>4.4686656000000003E-3</v>
      </c>
      <c r="K60" s="38">
        <v>4.4686656000000003E-3</v>
      </c>
      <c r="L60" s="38">
        <v>3276.336244608</v>
      </c>
      <c r="M60" s="38">
        <v>0.268119936</v>
      </c>
      <c r="N60" s="38">
        <v>1.7271392543999999</v>
      </c>
      <c r="O60" s="38">
        <v>2.6811993599999999</v>
      </c>
      <c r="P60" s="38">
        <v>3.843052416E-2</v>
      </c>
      <c r="Q60" s="38">
        <v>8.93733120000001E-4</v>
      </c>
      <c r="R60" s="38">
        <v>3.843052416E-2</v>
      </c>
      <c r="S60" s="38">
        <v>4.9155321600000001E-5</v>
      </c>
      <c r="T60" s="38">
        <v>3.5749324800000001E-3</v>
      </c>
      <c r="U60" s="38">
        <v>3.3514991999999998E-4</v>
      </c>
      <c r="V60" s="38">
        <v>1.2199457088E-2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2.2343327999999999E-2</v>
      </c>
      <c r="AH60" s="38">
        <v>3.6354382122239999</v>
      </c>
      <c r="AI60" s="38">
        <v>2</v>
      </c>
      <c r="AJ60" s="38">
        <v>0</v>
      </c>
      <c r="AK60" s="38">
        <v>1</v>
      </c>
      <c r="AL60" s="38">
        <v>2</v>
      </c>
      <c r="AM60" s="38">
        <v>46</v>
      </c>
      <c r="AN60" s="38">
        <v>26</v>
      </c>
      <c r="AO60" s="38">
        <v>19</v>
      </c>
      <c r="AP60" s="38">
        <v>17</v>
      </c>
      <c r="AQ60" s="38">
        <v>7</v>
      </c>
      <c r="AR60" s="38">
        <v>1</v>
      </c>
      <c r="AS60" s="38">
        <v>1</v>
      </c>
    </row>
    <row r="61" spans="1:45" x14ac:dyDescent="0.25">
      <c r="A61" s="38" t="s">
        <v>293</v>
      </c>
      <c r="B61" s="38" t="s">
        <v>280</v>
      </c>
      <c r="C61" s="38">
        <v>30</v>
      </c>
      <c r="D61" s="38">
        <v>500</v>
      </c>
      <c r="E61" s="38">
        <v>1867</v>
      </c>
      <c r="F61" s="38">
        <v>3.3606E-3</v>
      </c>
      <c r="G61" s="38">
        <v>62.233333333333299</v>
      </c>
      <c r="H61" s="38">
        <v>3.3606E-4</v>
      </c>
      <c r="I61" s="38">
        <v>3.3606E-4</v>
      </c>
      <c r="J61" s="38">
        <v>3.3606E-4</v>
      </c>
      <c r="K61" s="38">
        <v>3.3606E-4</v>
      </c>
      <c r="L61" s="38">
        <v>246.39247080000001</v>
      </c>
      <c r="M61" s="38">
        <v>2.01636E-2</v>
      </c>
      <c r="N61" s="38">
        <v>0.12988719000000001</v>
      </c>
      <c r="O61" s="38">
        <v>0.20163600000000001</v>
      </c>
      <c r="P61" s="38">
        <v>2.8901159999999999E-3</v>
      </c>
      <c r="Q61" s="38">
        <v>6.7212000000000006E-5</v>
      </c>
      <c r="R61" s="38">
        <v>2.8901159999999999E-3</v>
      </c>
      <c r="S61" s="38">
        <v>3.6966599999999999E-6</v>
      </c>
      <c r="T61" s="38">
        <v>2.6884800000000003E-4</v>
      </c>
      <c r="U61" s="38">
        <v>2.5204499999999999E-5</v>
      </c>
      <c r="V61" s="38">
        <v>9.1744380000000005E-4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1.6803E-3</v>
      </c>
      <c r="AH61" s="38">
        <v>0.27339825239999999</v>
      </c>
      <c r="AI61" s="38">
        <v>0</v>
      </c>
      <c r="AJ61" s="38">
        <v>0</v>
      </c>
      <c r="AK61" s="38">
        <v>0</v>
      </c>
      <c r="AL61" s="38">
        <v>0</v>
      </c>
      <c r="AM61" s="38">
        <v>11</v>
      </c>
      <c r="AN61" s="38">
        <v>10</v>
      </c>
      <c r="AO61" s="38">
        <v>5</v>
      </c>
      <c r="AP61" s="38">
        <v>2</v>
      </c>
      <c r="AQ61" s="38">
        <v>2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11</v>
      </c>
      <c r="D62" s="38">
        <v>700</v>
      </c>
      <c r="E62" s="38">
        <v>571.70000000000005</v>
      </c>
      <c r="F62" s="38">
        <v>1.440684E-3</v>
      </c>
      <c r="G62" s="38">
        <v>51.972727272727298</v>
      </c>
      <c r="H62" s="38">
        <v>1.4406839999999999E-4</v>
      </c>
      <c r="I62" s="38">
        <v>1.4406839999999999E-4</v>
      </c>
      <c r="J62" s="38">
        <v>1.4406839999999999E-4</v>
      </c>
      <c r="K62" s="38">
        <v>1.4406839999999999E-4</v>
      </c>
      <c r="L62" s="38">
        <v>105.628069512</v>
      </c>
      <c r="M62" s="38">
        <v>8.6441039999999997E-3</v>
      </c>
      <c r="N62" s="38">
        <v>5.5682436600000003E-2</v>
      </c>
      <c r="O62" s="38">
        <v>8.6441039999999997E-2</v>
      </c>
      <c r="P62" s="38">
        <v>1.23898824E-3</v>
      </c>
      <c r="Q62" s="38">
        <v>2.881368E-5</v>
      </c>
      <c r="R62" s="38">
        <v>1.23898824E-3</v>
      </c>
      <c r="S62" s="38">
        <v>1.5847524E-6</v>
      </c>
      <c r="T62" s="38">
        <v>1.1525472E-4</v>
      </c>
      <c r="U62" s="38">
        <v>1.080513E-5</v>
      </c>
      <c r="V62" s="38">
        <v>3.9330673200000001E-4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7.2034200000000001E-4</v>
      </c>
      <c r="AH62" s="38">
        <v>0.117205406136</v>
      </c>
      <c r="AI62" s="38">
        <v>0</v>
      </c>
      <c r="AJ62" s="38">
        <v>0</v>
      </c>
      <c r="AK62" s="38">
        <v>0</v>
      </c>
      <c r="AL62" s="38">
        <v>0</v>
      </c>
      <c r="AM62" s="38">
        <v>4</v>
      </c>
      <c r="AN62" s="38">
        <v>0</v>
      </c>
      <c r="AO62" s="38">
        <v>1</v>
      </c>
      <c r="AP62" s="38">
        <v>1</v>
      </c>
      <c r="AQ62" s="38">
        <v>5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586</v>
      </c>
      <c r="D63" s="38">
        <v>429</v>
      </c>
      <c r="E63" s="38">
        <v>4457.32</v>
      </c>
      <c r="F63" s="38">
        <v>6.8838850079999897E-3</v>
      </c>
      <c r="G63" s="38">
        <v>7.6063481228669003</v>
      </c>
      <c r="H63" s="38">
        <v>6.88388500799998E-4</v>
      </c>
      <c r="I63" s="38">
        <v>6.88388500799998E-4</v>
      </c>
      <c r="J63" s="38">
        <v>6.88388500799998E-4</v>
      </c>
      <c r="K63" s="38">
        <v>6.88388500799998E-4</v>
      </c>
      <c r="L63" s="38">
        <v>504.712681016543</v>
      </c>
      <c r="M63" s="38">
        <v>4.13033100480001E-2</v>
      </c>
      <c r="N63" s="38">
        <v>0.26606215555919999</v>
      </c>
      <c r="O63" s="38">
        <v>0.41303310048000003</v>
      </c>
      <c r="P63" s="38">
        <v>5.9201411068799904E-3</v>
      </c>
      <c r="Q63" s="38">
        <v>1.3767770016E-4</v>
      </c>
      <c r="R63" s="38">
        <v>5.9201411068799904E-3</v>
      </c>
      <c r="S63" s="38">
        <v>7.5722735088000001E-6</v>
      </c>
      <c r="T63" s="38">
        <v>5.5071080064000096E-4</v>
      </c>
      <c r="U63" s="38">
        <v>5.16291375599999E-5</v>
      </c>
      <c r="V63" s="38">
        <v>1.8793006071840001E-3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3.4419425040000001E-3</v>
      </c>
      <c r="AH63" s="38">
        <v>0.56003158094083105</v>
      </c>
      <c r="AI63" s="38">
        <v>4</v>
      </c>
      <c r="AJ63" s="38">
        <v>9</v>
      </c>
      <c r="AK63" s="38">
        <v>2</v>
      </c>
      <c r="AL63" s="38">
        <v>6</v>
      </c>
      <c r="AM63" s="38">
        <v>85</v>
      </c>
      <c r="AN63" s="38">
        <v>106</v>
      </c>
      <c r="AO63" s="38">
        <v>109</v>
      </c>
      <c r="AP63" s="38">
        <v>63</v>
      </c>
      <c r="AQ63" s="38">
        <v>150</v>
      </c>
      <c r="AR63" s="38">
        <v>32</v>
      </c>
      <c r="AS63" s="38">
        <v>20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2020-02-18T09:34:07Z</dcterms:modified>
</cp:coreProperties>
</file>