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U60" i="22" s="1"/>
  <c r="AT58" i="22"/>
  <c r="AT60" i="22" s="1"/>
  <c r="AS58" i="22"/>
  <c r="AR58" i="22"/>
  <c r="AQ58" i="22"/>
  <c r="AQ60" i="22" s="1"/>
  <c r="AP58" i="22"/>
  <c r="AP60" i="22" s="1"/>
  <c r="AO58" i="22"/>
  <c r="AN58" i="22"/>
  <c r="AW57" i="22"/>
  <c r="AW60" i="22" s="1"/>
  <c r="AV57" i="22"/>
  <c r="AV60" i="22" s="1"/>
  <c r="AU57" i="22"/>
  <c r="AT57" i="22"/>
  <c r="AS57" i="22"/>
  <c r="AS60" i="22" s="1"/>
  <c r="AR57" i="22"/>
  <c r="AR60" i="22" s="1"/>
  <c r="AQ57" i="22"/>
  <c r="AP57" i="22"/>
  <c r="AO57" i="22"/>
  <c r="AO60" i="22" s="1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R50" i="22" l="1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V59" i="22"/>
  <c r="Y59" i="22" s="1"/>
  <c r="V58" i="22"/>
  <c r="Y58" i="22" s="1"/>
  <c r="V57" i="22"/>
  <c r="Y57" i="22" s="1"/>
  <c r="V49" i="22"/>
  <c r="Y49" i="22" s="1"/>
  <c r="V48" i="22"/>
  <c r="Y48" i="22" s="1"/>
  <c r="Y50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l="1"/>
  <c r="Y36" i="22"/>
  <c r="Y92" i="22"/>
  <c r="Y111" i="22"/>
  <c r="Y69" i="22"/>
  <c r="Y46" i="22"/>
  <c r="Y52" i="22" s="1"/>
  <c r="Y60" i="22"/>
  <c r="Y71" i="22" s="1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52" i="22" s="1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74" i="22" l="1"/>
  <c r="AR38" i="22"/>
  <c r="Y77" i="22"/>
  <c r="Y114" i="22" s="1"/>
  <c r="Y119" i="22" s="1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Q77" i="22" l="1"/>
  <c r="AQ114" i="22" s="1"/>
  <c r="AQ119" i="22" s="1"/>
  <c r="AW74" i="22"/>
  <c r="AW77" i="22" s="1"/>
  <c r="AW114" i="22" s="1"/>
  <c r="AW119" i="22" s="1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I77" i="22" s="1"/>
  <c r="I114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L77" i="22" l="1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<sst xmlns="http://schemas.openxmlformats.org/spreadsheetml/2006/main" count="566" uniqueCount="294">
  <si>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</si>
  <si>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</si>
  <si>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</si>
  <si>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</si>
  <si>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</si>
  <si>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</si>
  <si>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</si>
  <si>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</si>
  <si>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</si>
  <si>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</si>
  <si>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</si>
  <si>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</si>
  <si>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</si>
  <si>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</si>
  <si>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</si>
  <si>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</si>
  <si>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</si>
  <si>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</si>
  <si>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</si>
  <si>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</si>
  <si>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</si>
  <si>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</si>
  <si>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</si>
  <si>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</si>
  <si>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</si>
  <si>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</si>
  <si>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</si>
  <si>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</si>
  <si>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</si>
  <si>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</si>
  <si>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</si>
  <si>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</si>
  <si>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</si>
  <si>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</si>
  <si>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</si>
  <si>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</si>
  <si>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</si>
  <si>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</si>
  <si>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</si>
  <si>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</si>
  <si>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</si>
  <si>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</si>
  <si>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</si>
  <si>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</si>
  <si>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</si>
  <si>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</si>
  <si>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</si>
  <si>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</si>
  <si>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</si>
  <si>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</si>
  <si>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</si>
  <si>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</si>
  <si>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</si>
  <si>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</si>
  <si>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</si>
  <si>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</si>
  <si>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</si>
  <si>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</si>
  <si>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</si>
  <si>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</si>
  <si>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</si>
  <si>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</si>
  <si>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</si>
  <si>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</si>
  <si>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</si>
  <si>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</si>
  <si>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</si>
  <si>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</si>
  <si>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</si>
  <si>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</si>
  <si>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</si>
  <si>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</si>
  <si>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</si>
  <si>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</si>
  <si>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</si>
  <si>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</si>
  <si>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</si>
  <si>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</si>
  <si>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</si>
  <si>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</si>
  <si>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</si>
  <si>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</si>
  <si>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</si>
  <si>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</si>
  <si>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</si>
  <si>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</si>
  <si>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</si>
  <si>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</si>
  <si>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</si>
  <si>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</si>
  <si>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</si>
  <si>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</si>
  <si>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</si>
  <si>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</si>
  <si>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</si>
  <si>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</si>
  <si>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</si>
  <si>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</si>
  <si>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</si>
  <si>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</si>
  <si>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</si>
  <si>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</si>
  <si>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</si>
  <si>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</si>
  <si>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</si>
  <si>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</si>
  <si>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</si>
  <si>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</si>
  <si>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</si>
  <si>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</si>
  <si>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</si>
  <si>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</si>
  <si>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</si>
  <si>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</si>
  <si>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</si>
  <si>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</si>
  <si>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</si>
  <si>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</si>
  <si>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</si>
  <si>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</si>
  <si>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</si>
  <si>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</si>
  <si>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</si>
  <si>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</si>
  <si>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</si>
  <si>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</si>
  <si>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</si>
  <si>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</si>
  <si>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</si>
  <si>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</si>
  <si>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</si>
  <si>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</si>
  <si>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</si>
  <si>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</si>
  <si>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</si>
  <si>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</si>
  <si>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</si>
  <si>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</si>
  <si>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</si>
  <si>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</si>
  <si>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</si>
  <si>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</si>
  <si>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</si>
  <si>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</si>
  <si>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</si>
  <si>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</si>
  <si>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</si>
  <si>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</si>
  <si>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</si>
  <si>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</si>
  <si>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</si>
  <si>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</si>
  <si>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</si>
  <si>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</si>
  <si>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</si>
  <si>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</si>
  <si>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</si>
  <si>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</si>
  <si>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</si>
  <si>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</si>
  <si>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</si>
  <si>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</si>
  <si>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</si>
  <si>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</si>
  <si>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</si>
  <si>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</si>
  <si>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</si>
  <si>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</si>
  <si>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</si>
  <si>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</si>
  <si>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</si>
  <si>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</si>
  <si>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</si>
  <si>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</si>
  <si>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</si>
  <si>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</si>
  <si>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</si>
  <si>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</si>
  <si>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</si>
  <si>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</si>
  <si>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</si>
  <si>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</si>
  <si>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</si>
  <si>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</si>
  <si>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</si>
  <si>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</si>
  <si>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</si>
  <si>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</si>
  <si>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</si>
  <si>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</si>
  <si>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</si>
  <si>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</si>
  <si>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</si>
  <si>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</si>
  <si>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</si>
  <si>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</si>
  <si>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</si>
  <si>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</si>
  <si>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</si>
  <si>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</si>
  <si>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</si>
  <si>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</si>
  <si>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</si>
  <si>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</si>
  <si>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</si>
  <si>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</si>
  <si>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</si>
  <si>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</si>
  <si>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</si>
  <si>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</si>
  <si>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</si>
  <si>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</si>
  <si>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</si>
  <si>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</si>
  <si>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</si>
  <si>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</si>
  <si>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</si>
  <si>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</si>
  <si>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</si>
  <si>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</si>
  <si>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</si>
  <si>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</si>
  <si>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</si>
  <si>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</si>
  <si>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</si>
  <si>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</si>
  <si>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</si>
  <si>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</si>
  <si>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</si>
  <si>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</si>
  <si>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</si>
  <si>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</si>
  <si>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</si>
  <si>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</si>
  <si>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</si>
  <si>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</si>
  <si>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</si>
  <si>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</si>
  <si>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</si>
  <si>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</si>
  <si>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</si>
  <si>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</si>
  <si>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</si>
  <si>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</si>
  <si>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</si>
  <si>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</si>
  <si>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</si>
  <si>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</si>
  <si>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</si>
  <si>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</si>
  <si>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</si>
  <si>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</si>
  <si>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</si>
  <si>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</si>
  <si>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</si>
  <si>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</si>
  <si>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</si>
  <si>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</si>
  <si>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</si>
  <si>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</si>
  <si>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</si>
  <si>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</si>
  <si>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</si>
  <si>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</si>
  <si>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</si>
  <si>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</si>
  <si>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</si>
  <si>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</si>
  <si>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</si>
  <si>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</si>
  <si>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</si>
  <si>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</si>
  <si>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</si>
  <si>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</si>
  <si>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</si>
  <si>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</si>
  <si>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</si>
  <si>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</si>
  <si>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</si>
  <si>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</si>
  <si>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</si>
  <si>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</si>
  <si>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</si>
  <si>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</si>
  <si>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</si>
  <si>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</si>
  <si>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</si>
  <si>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</si>
  <si>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</si>
  <si>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</si>
  <si>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</si>
  <si>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</si>
  <si>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</si>
  <si>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Erzgebirgskreis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</si>
</sst>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  <xf numFmtId="166" fontId="4" fillId="6" borderId="17" xfId="0" applyNumberFormat="1" applyFont="1" applyFill="1" applyBorder="1" applyAlignment="1">
      <alignment vertical="top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94" activePane="bottomRight" state="frozen"/>
      <selection pane="topRight" activeCell="F1" sqref="F1"/>
      <selection pane="bottomLeft" activeCell="A13" sqref="A13"/>
      <selection pane="bottomRight" activeCell="AK114" sqref="AK114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Erzgebirgskreis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11</v>
      </c>
      <c r="I13" s="224">
        <f>DB!AJ2</f>
        <v>138</v>
      </c>
      <c r="J13" s="224">
        <f>DB!AK2</f>
        <v>47</v>
      </c>
      <c r="K13" s="224">
        <f>DB!AL2</f>
        <v>192</v>
      </c>
      <c r="L13" s="224">
        <f>DB!AM2</f>
        <v>222</v>
      </c>
      <c r="M13" s="224">
        <f>DB!AN2</f>
        <v>830</v>
      </c>
      <c r="N13" s="224">
        <f>DB!AO2</f>
        <v>1227</v>
      </c>
      <c r="O13" s="224">
        <f>DB!AP2</f>
        <v>2111</v>
      </c>
      <c r="P13" s="224">
        <f>DB!AQ2</f>
        <v>1259</v>
      </c>
      <c r="Q13" s="224">
        <f>DB!AR2</f>
        <v>144</v>
      </c>
      <c r="R13" s="224">
        <f>SUM(H13:Q13)</f>
        <v>6181</v>
      </c>
      <c r="S13" s="224">
        <f>DB!AS2</f>
        <v>38</v>
      </c>
      <c r="T13" s="225">
        <f>DB!C2</f>
        <v>6219</v>
      </c>
      <c r="U13" s="335">
        <f>DB!E2</f>
        <v>106655.189999999</v>
      </c>
      <c r="V13" s="352">
        <f>DB!F2*1000</f>
        <v>432.55428244092195</v>
      </c>
      <c r="W13" s="177">
        <f>IF(T13=0,0,U13/T13)</f>
        <v>17.14989387361296</v>
      </c>
      <c r="X13" s="402">
        <v>1.0808703585943764</v>
      </c>
      <c r="Y13" s="400">
        <f>V13*X13</f>
        <v>467.5351023734525</v>
      </c>
      <c r="Z13" s="398">
        <f>DB!H2*$X13</f>
        <v>30.545626688398499</v>
      </c>
      <c r="AA13" s="402">
        <f>DB!I2*$X13</f>
        <v>21.61882313374776</v>
      </c>
      <c r="AB13" s="402">
        <f>DB!J2*$X13</f>
        <v>24.043771864725006</v>
      </c>
      <c r="AC13" s="402">
        <f>DB!K2*$X13</f>
        <v>28.120677957422767</v>
      </c>
      <c r="AD13" s="407">
        <f>DB!L2*$X13</f>
        <v>47739.074233146479</v>
      </c>
      <c r="AE13" s="401">
        <f>DB!M2*$X13</f>
        <v>328.67717696852941</v>
      </c>
      <c r="AF13" s="401">
        <f>DB!N2*$X13</f>
        <v>46.893770768055802</v>
      </c>
      <c r="AG13" s="401">
        <f>DB!O2*$X13</f>
        <v>3.2727457166141418</v>
      </c>
      <c r="AH13" s="401">
        <f>DB!P2*$X13</f>
        <v>7.0130265356015613</v>
      </c>
      <c r="AI13" s="401">
        <f>DB!Q2*$X13</f>
        <v>3.3194992268514305</v>
      </c>
      <c r="AJ13" s="401">
        <f>DB!R2*$X13</f>
        <v>5.6104212284813721</v>
      </c>
      <c r="AK13" s="402">
        <f>DB!S2*1000*$X13</f>
        <v>25.246895528165805</v>
      </c>
      <c r="AL13" s="401">
        <f>DB!T2*$X13</f>
        <v>5.6104212284813721</v>
      </c>
      <c r="AM13" s="400">
        <f>DB!U2*1000*$X13</f>
        <v>7948.0967403486238</v>
      </c>
      <c r="AN13" s="400">
        <f>DB!V2*1000*$X13</f>
        <v>130.90982866456221</v>
      </c>
      <c r="AO13" s="400">
        <f>DB!W2*1000*$X13</f>
        <v>70.130265356018313</v>
      </c>
      <c r="AP13" s="401">
        <f>DB!X2*1000*$X13</f>
        <v>233.76755118672625</v>
      </c>
      <c r="AQ13" s="400">
        <f>DB!Y2*1000*$X13</f>
        <v>2150.6614709179562</v>
      </c>
      <c r="AR13" s="400">
        <f>DB!Z2*1000*$X13</f>
        <v>2150.6614709179562</v>
      </c>
      <c r="AS13" s="400">
        <f>DB!AA2*1000*$X13</f>
        <v>14493.588173576507</v>
      </c>
      <c r="AT13" s="400">
        <f>DB!AB2*1000*$X13</f>
        <v>261.81965732912442</v>
      </c>
      <c r="AU13" s="400">
        <f>DB!AC2*1000*$X13</f>
        <v>374.0280818987506</v>
      </c>
      <c r="AV13" s="400">
        <f>DB!AD2*1000*$X13</f>
        <v>12623.447764083225</v>
      </c>
      <c r="AW13" s="401">
        <f>DB!AE2*1000*$X13</f>
        <v>84.156318427221279</v>
      </c>
      <c r="AX13" s="401">
        <f>DB!AF2*$X13</f>
        <v>407.69060926963874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2</v>
      </c>
      <c r="I14" s="224">
        <f>DB!AJ3</f>
        <v>25</v>
      </c>
      <c r="J14" s="224">
        <f>DB!AK3</f>
        <v>13</v>
      </c>
      <c r="K14" s="224">
        <f>DB!AL3</f>
        <v>27</v>
      </c>
      <c r="L14" s="224">
        <f>DB!AM3</f>
        <v>106</v>
      </c>
      <c r="M14" s="224">
        <f>DB!AN3</f>
        <v>341</v>
      </c>
      <c r="N14" s="224">
        <f>DB!AO3</f>
        <v>524</v>
      </c>
      <c r="O14" s="224">
        <f>DB!AP3</f>
        <v>572</v>
      </c>
      <c r="P14" s="224">
        <f>DB!AQ3</f>
        <v>573</v>
      </c>
      <c r="Q14" s="224">
        <f>DB!AR3</f>
        <v>64</v>
      </c>
      <c r="R14" s="224">
        <f t="shared" ref="R14:R24" si="0">SUM(H14:Q14)</f>
        <v>2247</v>
      </c>
      <c r="S14" s="224">
        <f>DB!AS3</f>
        <v>1</v>
      </c>
      <c r="T14" s="225">
        <f>DB!C3</f>
        <v>2248</v>
      </c>
      <c r="U14" s="335">
        <f>DB!E3</f>
        <v>75843.300000000105</v>
      </c>
      <c r="V14" s="352">
        <f>DB!F3*1000</f>
        <v>290.83630251</v>
      </c>
      <c r="W14" s="177">
        <f t="shared" ref="W14:W24" si="1">IF(T14=0,0,U14/T14)</f>
        <v>33.738122775800761</v>
      </c>
      <c r="X14" s="402">
        <v>1.0808703585943764</v>
      </c>
      <c r="Y14" s="400">
        <f t="shared" ref="Y14:Y24" si="2">V14*X14</f>
        <v>314.35633858624624</v>
      </c>
      <c r="Z14" s="398">
        <f>DB!H3*$X14</f>
        <v>7.8589084646561238</v>
      </c>
      <c r="AA14" s="402">
        <f>DB!I3*$X14</f>
        <v>5.5515329394330655</v>
      </c>
      <c r="AB14" s="402">
        <f>DB!J3*$X14</f>
        <v>6.1844370344534818</v>
      </c>
      <c r="AC14" s="402">
        <f>DB!K3*$X14</f>
        <v>7.2260043696359553</v>
      </c>
      <c r="AD14" s="407">
        <f>DB!L3*$X14</f>
        <v>32098.297020364775</v>
      </c>
      <c r="AE14" s="401">
        <f>DB!M3*$X14</f>
        <v>180.75489468709051</v>
      </c>
      <c r="AF14" s="401">
        <f>DB!N3*$X14</f>
        <v>29.722391813329473</v>
      </c>
      <c r="AG14" s="401">
        <f>DB!O3*$X14</f>
        <v>1.6032173267898773</v>
      </c>
      <c r="AH14" s="401">
        <f>DB!P3*$X14</f>
        <v>9.1163338190011078</v>
      </c>
      <c r="AI14" s="401">
        <f>DB!Q3*$X14</f>
        <v>5.0297014173799512</v>
      </c>
      <c r="AJ14" s="401">
        <f>DB!R3*$X14</f>
        <v>2.8292070472761837</v>
      </c>
      <c r="AK14" s="402">
        <f>DB!S3*1000*$X14</f>
        <v>3.1435633858625054</v>
      </c>
      <c r="AL14" s="401">
        <f>DB!T3*$X14</f>
        <v>3.4579197244487303</v>
      </c>
      <c r="AM14" s="400">
        <f>DB!U3*1000*$X14</f>
        <v>1949.0092992347052</v>
      </c>
      <c r="AN14" s="400">
        <f>DB!V3*1000*$X14</f>
        <v>88.019774804150359</v>
      </c>
      <c r="AO14" s="400">
        <f>DB!W3*1000*$X14</f>
        <v>69.158394488974608</v>
      </c>
      <c r="AP14" s="401">
        <f>DB!X3*1000*$X14</f>
        <v>157.17816929312312</v>
      </c>
      <c r="AQ14" s="400">
        <f>DB!Y3*1000*$X14</f>
        <v>1446.0391574967543</v>
      </c>
      <c r="AR14" s="400">
        <f>DB!Z3*1000*$X14</f>
        <v>1446.0391574967543</v>
      </c>
      <c r="AS14" s="400">
        <f>DB!AA3*1000*$X14</f>
        <v>9745.0464961737525</v>
      </c>
      <c r="AT14" s="400">
        <f>DB!AB3*1000*$X14</f>
        <v>176.03954960830112</v>
      </c>
      <c r="AU14" s="400">
        <f>DB!AC3*1000*$X14</f>
        <v>251.48507086899809</v>
      </c>
      <c r="AV14" s="400">
        <f>DB!AD3*1000*$X14</f>
        <v>8487.6211418285402</v>
      </c>
      <c r="AW14" s="401">
        <f>DB!AE3*1000*$X14</f>
        <v>56.584140945523778</v>
      </c>
      <c r="AX14" s="401">
        <f>DB!AF3*$X14</f>
        <v>274.11872724720672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0</v>
      </c>
      <c r="I15" s="224">
        <f>DB!AJ4</f>
        <v>3</v>
      </c>
      <c r="J15" s="224">
        <f>DB!AK4</f>
        <v>1</v>
      </c>
      <c r="K15" s="224">
        <f>DB!AL4</f>
        <v>0</v>
      </c>
      <c r="L15" s="224">
        <f>DB!AM4</f>
        <v>25</v>
      </c>
      <c r="M15" s="224">
        <f>DB!AN4</f>
        <v>39</v>
      </c>
      <c r="N15" s="224">
        <f>DB!AO4</f>
        <v>25</v>
      </c>
      <c r="O15" s="224">
        <f>DB!AP4</f>
        <v>24</v>
      </c>
      <c r="P15" s="224">
        <f>DB!AQ4</f>
        <v>27</v>
      </c>
      <c r="Q15" s="224">
        <f>DB!AR4</f>
        <v>2</v>
      </c>
      <c r="R15" s="224">
        <f t="shared" si="0"/>
        <v>146</v>
      </c>
      <c r="S15" s="224">
        <f>DB!AS4</f>
        <v>1</v>
      </c>
      <c r="T15" s="225">
        <f>DB!C4</f>
        <v>147</v>
      </c>
      <c r="U15" s="335">
        <f>DB!E4</f>
        <v>30642.1</v>
      </c>
      <c r="V15" s="352">
        <f>DB!F4*1000</f>
        <v>168.32141288102702</v>
      </c>
      <c r="W15" s="177">
        <f t="shared" si="1"/>
        <v>208.44965986394556</v>
      </c>
      <c r="X15" s="402">
        <v>1.0808703585943764</v>
      </c>
      <c r="Y15" s="400">
        <f t="shared" si="2"/>
        <v>181.93362589982775</v>
      </c>
      <c r="Z15" s="398">
        <f>DB!H4*$X15</f>
        <v>6.792188700260227</v>
      </c>
      <c r="AA15" s="402">
        <f>DB!I4*$X15</f>
        <v>4.822453977184761</v>
      </c>
      <c r="AB15" s="402">
        <f>DB!J4*$X15</f>
        <v>5.36582907320558</v>
      </c>
      <c r="AC15" s="402">
        <f>DB!K4*$X15</f>
        <v>6.2488136042394196</v>
      </c>
      <c r="AD15" s="407">
        <f>DB!L4*$X15</f>
        <v>18509.836132235476</v>
      </c>
      <c r="AE15" s="401">
        <f>DB!M4*$X15</f>
        <v>184.57166347537537</v>
      </c>
      <c r="AF15" s="401">
        <f>DB!N4*$X15</f>
        <v>8.3689467913920748</v>
      </c>
      <c r="AG15" s="401">
        <f>DB!O4*$X15</f>
        <v>1.3281154690687458</v>
      </c>
      <c r="AH15" s="401">
        <f>DB!P4*$X15</f>
        <v>19.284964345381781</v>
      </c>
      <c r="AI15" s="401">
        <f>DB!Q4*$X15</f>
        <v>8.4599136043419829</v>
      </c>
      <c r="AJ15" s="401">
        <f>DB!R4*$X15</f>
        <v>11.643752057588944</v>
      </c>
      <c r="AK15" s="402">
        <f>DB!S4*1000*$X15</f>
        <v>73.046350798780779</v>
      </c>
      <c r="AL15" s="401">
        <f>DB!T4*$X15</f>
        <v>3.6386725179965547</v>
      </c>
      <c r="AM15" s="400">
        <f>DB!U4*1000*$X15</f>
        <v>1164.3752057588945</v>
      </c>
      <c r="AN15" s="400">
        <f>DB!V4*1000*$X15</f>
        <v>50.941415251951703</v>
      </c>
      <c r="AO15" s="400">
        <f>DB!W4*1000*$X15</f>
        <v>1710.1760834583768</v>
      </c>
      <c r="AP15" s="401">
        <f>DB!X4*1000*$X15</f>
        <v>5.4580087769948324</v>
      </c>
      <c r="AQ15" s="400">
        <f>DB!Y4*1000*$X15</f>
        <v>90.966812949913773</v>
      </c>
      <c r="AR15" s="400">
        <f>DB!Z4*1000*$X15</f>
        <v>545.80087769948329</v>
      </c>
      <c r="AS15" s="400">
        <f>DB!AA4*1000*$X15</f>
        <v>545.80087769948329</v>
      </c>
      <c r="AT15" s="400">
        <f>DB!AB4*1000*$X15</f>
        <v>101.88283050390352</v>
      </c>
      <c r="AU15" s="400">
        <f>DB!AC4*1000*$X15</f>
        <v>145.54690071986153</v>
      </c>
      <c r="AV15" s="400">
        <f>DB!AD4*1000*$X15</f>
        <v>1455.4690071986154</v>
      </c>
      <c r="AW15" s="401">
        <f>DB!AE4*1000*$X15</f>
        <v>32.748052661968927</v>
      </c>
      <c r="AX15" s="401">
        <f>DB!AF4*$X15</f>
        <v>10.916017553989642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69" t="s">
        <v>122</v>
      </c>
      <c r="E16" s="119" t="s">
        <v>104</v>
      </c>
      <c r="F16" s="465" t="s">
        <v>123</v>
      </c>
      <c r="G16" s="128"/>
      <c r="H16" s="223">
        <f>DB!AI5</f>
        <v>1</v>
      </c>
      <c r="I16" s="224">
        <f>DB!AJ5</f>
        <v>3</v>
      </c>
      <c r="J16" s="224">
        <f>DB!AK5</f>
        <v>1</v>
      </c>
      <c r="K16" s="224">
        <f>DB!AL5</f>
        <v>0</v>
      </c>
      <c r="L16" s="224">
        <f>DB!AM5</f>
        <v>1</v>
      </c>
      <c r="M16" s="224">
        <f>DB!AN5</f>
        <v>8</v>
      </c>
      <c r="N16" s="224">
        <f>DB!AO5</f>
        <v>41</v>
      </c>
      <c r="O16" s="224">
        <f>DB!AP5</f>
        <v>161</v>
      </c>
      <c r="P16" s="224">
        <f>DB!AQ5</f>
        <v>606</v>
      </c>
      <c r="Q16" s="224">
        <f>DB!AR5</f>
        <v>81</v>
      </c>
      <c r="R16" s="224">
        <f t="shared" si="0"/>
        <v>903</v>
      </c>
      <c r="S16" s="224">
        <f>DB!AS5</f>
        <v>0</v>
      </c>
      <c r="T16" s="225">
        <f>DB!C5</f>
        <v>903</v>
      </c>
      <c r="U16" s="335">
        <f>DB!E5</f>
        <v>16170.3</v>
      </c>
      <c r="V16" s="352">
        <f>DB!F5*1000</f>
        <v>64.043649171817691</v>
      </c>
      <c r="W16" s="177">
        <f t="shared" si="1"/>
        <v>17.907308970099667</v>
      </c>
      <c r="X16" s="402">
        <v>1.0808703585943764</v>
      </c>
      <c r="Y16" s="400">
        <f t="shared" si="2"/>
        <v>69.222882046035025</v>
      </c>
      <c r="Z16" s="398">
        <f>DB!H5*$X16</f>
        <v>1.3729204939130415</v>
      </c>
      <c r="AA16" s="402">
        <f>DB!I5*$X16</f>
        <v>1.1052586833350306</v>
      </c>
      <c r="AB16" s="402">
        <f>DB!J5*$X16</f>
        <v>1.163405904253703</v>
      </c>
      <c r="AC16" s="402">
        <f>DB!K5*$X16</f>
        <v>1.3466157987355598</v>
      </c>
      <c r="AD16" s="407">
        <f>DB!L5*$X16</f>
        <v>7068.2100399565652</v>
      </c>
      <c r="AE16" s="401">
        <f>DB!M5*$X16</f>
        <v>13.706130645115149</v>
      </c>
      <c r="AF16" s="401">
        <f>DB!N5*$X16</f>
        <v>5.8666392534014902</v>
      </c>
      <c r="AG16" s="401">
        <f>DB!O5*$X16</f>
        <v>0.48456017432224968</v>
      </c>
      <c r="AH16" s="401">
        <f>DB!P5*$X16</f>
        <v>0.11075661127365678</v>
      </c>
      <c r="AI16" s="401">
        <f>DB!Q5*$X16</f>
        <v>6.2300593841432363E-2</v>
      </c>
      <c r="AJ16" s="401">
        <f>DB!R5*$X16</f>
        <v>6.0916136200511284E-2</v>
      </c>
      <c r="AK16" s="402">
        <f>DB!S5*1000*$X16</f>
        <v>6.922288204603548E-2</v>
      </c>
      <c r="AL16" s="401">
        <f>DB!T5*$X16</f>
        <v>6.922288204603568E-3</v>
      </c>
      <c r="AM16" s="400">
        <f>DB!U5*1000*$X16</f>
        <v>20.766864613810501</v>
      </c>
      <c r="AN16" s="400">
        <f>DB!V5*1000*$X16</f>
        <v>9.6912034864449392</v>
      </c>
      <c r="AO16" s="400">
        <f>DB!W5*1000*$X16</f>
        <v>34.611441023017576</v>
      </c>
      <c r="AP16" s="401">
        <f>DB!X5*1000*$X16</f>
        <v>2.0766864613810716</v>
      </c>
      <c r="AQ16" s="400">
        <f>DB!Y5*1000*$X16</f>
        <v>34.611441023017576</v>
      </c>
      <c r="AR16" s="400">
        <f>DB!Z5*1000*$X16</f>
        <v>207.66864613810716</v>
      </c>
      <c r="AS16" s="400">
        <f>DB!AA5*1000*$X16</f>
        <v>207.66864613810716</v>
      </c>
      <c r="AT16" s="400">
        <f>DB!AB5*1000*$X16</f>
        <v>38.764813945779721</v>
      </c>
      <c r="AU16" s="400">
        <f>DB!AC5*1000*$X16</f>
        <v>55.378305636828607</v>
      </c>
      <c r="AV16" s="400">
        <f>DB!AD5*1000*$X16</f>
        <v>553.78305636828065</v>
      </c>
      <c r="AW16" s="401">
        <f>DB!AE5*1000*$X16</f>
        <v>12.46011876828643</v>
      </c>
      <c r="AX16" s="401">
        <f>DB!AF5*$X16</f>
        <v>4.1533729227621325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69"/>
      <c r="E17" s="120" t="s">
        <v>86</v>
      </c>
      <c r="F17" s="466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1</v>
      </c>
      <c r="L17" s="224">
        <f>DB!AM6</f>
        <v>0</v>
      </c>
      <c r="M17" s="224">
        <f>DB!AN6</f>
        <v>3</v>
      </c>
      <c r="N17" s="224">
        <f>DB!AO6</f>
        <v>5</v>
      </c>
      <c r="O17" s="224">
        <f>DB!AP6</f>
        <v>44</v>
      </c>
      <c r="P17" s="224">
        <f>DB!AQ6</f>
        <v>109</v>
      </c>
      <c r="Q17" s="224">
        <f>DB!AR6</f>
        <v>5</v>
      </c>
      <c r="R17" s="224">
        <f t="shared" si="0"/>
        <v>167</v>
      </c>
      <c r="S17" s="224">
        <f>DB!AS6</f>
        <v>0</v>
      </c>
      <c r="T17" s="225">
        <f>DB!C6</f>
        <v>167</v>
      </c>
      <c r="U17" s="335">
        <f>DB!E6</f>
        <v>5680.65</v>
      </c>
      <c r="V17" s="352">
        <f>DB!F6*1000</f>
        <v>22.003592014285701</v>
      </c>
      <c r="W17" s="177">
        <f t="shared" si="1"/>
        <v>34.015868263473052</v>
      </c>
      <c r="X17" s="402">
        <v>1.0808703585943764</v>
      </c>
      <c r="Y17" s="400">
        <f t="shared" si="2"/>
        <v>23.783030390845344</v>
      </c>
      <c r="Z17" s="398">
        <f>DB!H6*$X17</f>
        <v>0.47566060781690683</v>
      </c>
      <c r="AA17" s="402">
        <f>DB!I6*$X17</f>
        <v>0.38369955697230529</v>
      </c>
      <c r="AB17" s="402">
        <f>DB!J6*$X17</f>
        <v>0.40367730250061534</v>
      </c>
      <c r="AC17" s="402">
        <f>DB!K6*$X17</f>
        <v>0.45869537947143729</v>
      </c>
      <c r="AD17" s="407">
        <f>DB!L6*$X17</f>
        <v>2428.437667148432</v>
      </c>
      <c r="AE17" s="401">
        <f>DB!M6*$X17</f>
        <v>3.5198884978451175</v>
      </c>
      <c r="AF17" s="401">
        <f>DB!N6*$X17</f>
        <v>1.8788594008767816</v>
      </c>
      <c r="AG17" s="401">
        <f>DB!O6*$X17</f>
        <v>0.16648121273591751</v>
      </c>
      <c r="AH17" s="401">
        <f>DB!P6*$X17</f>
        <v>3.567454558626796E-2</v>
      </c>
      <c r="AI17" s="401">
        <f>DB!Q6*$X17</f>
        <v>2.0929066743943882E-2</v>
      </c>
      <c r="AJ17" s="401">
        <f>DB!R6*$X17</f>
        <v>2.1642557655669276E-2</v>
      </c>
      <c r="AK17" s="402">
        <f>DB!S6*1000*$X17</f>
        <v>0.23783030390845342</v>
      </c>
      <c r="AL17" s="401">
        <f>DB!T6*$X17</f>
        <v>2.3783030390845338E-3</v>
      </c>
      <c r="AM17" s="400">
        <f>DB!U6*1000*$X17</f>
        <v>7.1349091172536028</v>
      </c>
      <c r="AN17" s="400">
        <f>DB!V6*1000*$X17</f>
        <v>3.3296242547183503</v>
      </c>
      <c r="AO17" s="400">
        <f>DB!W6*1000*$X17</f>
        <v>11.415854587605834</v>
      </c>
      <c r="AP17" s="401">
        <f>DB!X6*1000*$X17</f>
        <v>0.71349091172536139</v>
      </c>
      <c r="AQ17" s="400">
        <f>DB!Y6*1000*$X17</f>
        <v>11.891515195422725</v>
      </c>
      <c r="AR17" s="400">
        <f>DB!Z6*1000*$X17</f>
        <v>71.349091172536035</v>
      </c>
      <c r="AS17" s="400">
        <f>DB!AA6*1000*$X17</f>
        <v>71.349091172536035</v>
      </c>
      <c r="AT17" s="400">
        <f>DB!AB6*1000*$X17</f>
        <v>13.318497018873401</v>
      </c>
      <c r="AU17" s="400">
        <f>DB!AC6*1000*$X17</f>
        <v>19.026424312676316</v>
      </c>
      <c r="AV17" s="400">
        <f>DB!AD6*1000*$X17</f>
        <v>190.26424312676315</v>
      </c>
      <c r="AW17" s="401">
        <f>DB!AE6*1000*$X17</f>
        <v>4.2809454703521661</v>
      </c>
      <c r="AX17" s="401">
        <f>DB!AF6*$X17</f>
        <v>1.4269818234507183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0"/>
      <c r="E18" s="121" t="s">
        <v>85</v>
      </c>
      <c r="F18" s="467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1</v>
      </c>
      <c r="M18" s="224">
        <f>DB!AN7</f>
        <v>2</v>
      </c>
      <c r="N18" s="224">
        <f>DB!AO7</f>
        <v>2</v>
      </c>
      <c r="O18" s="224">
        <f>DB!AP7</f>
        <v>14</v>
      </c>
      <c r="P18" s="224">
        <f>DB!AQ7</f>
        <v>17</v>
      </c>
      <c r="Q18" s="224">
        <f>DB!AR7</f>
        <v>0</v>
      </c>
      <c r="R18" s="224">
        <f t="shared" si="0"/>
        <v>36</v>
      </c>
      <c r="S18" s="224">
        <f>DB!AS7</f>
        <v>0</v>
      </c>
      <c r="T18" s="225">
        <f>DB!C7</f>
        <v>36</v>
      </c>
      <c r="U18" s="335">
        <f>DB!E7</f>
        <v>6236</v>
      </c>
      <c r="V18" s="352">
        <f>DB!F7*1000</f>
        <v>23.999652695652198</v>
      </c>
      <c r="W18" s="177">
        <f t="shared" si="1"/>
        <v>173.22222222222223</v>
      </c>
      <c r="X18" s="402">
        <v>1.0808703585943764</v>
      </c>
      <c r="Y18" s="400">
        <f t="shared" si="2"/>
        <v>25.940513215290085</v>
      </c>
      <c r="Z18" s="398">
        <f>DB!H7*$X18</f>
        <v>0.60527864169010126</v>
      </c>
      <c r="AA18" s="402">
        <f>DB!I7*$X18</f>
        <v>0.48076417825670947</v>
      </c>
      <c r="AB18" s="402">
        <f>DB!J7*$X18</f>
        <v>0.51258454113413165</v>
      </c>
      <c r="AC18" s="402">
        <f>DB!K7*$X18</f>
        <v>0.58573678840124943</v>
      </c>
      <c r="AD18" s="407">
        <f>DB!L7*$X18</f>
        <v>2648.7339233868347</v>
      </c>
      <c r="AE18" s="401">
        <f>DB!M7*$X18</f>
        <v>1.945538491146751</v>
      </c>
      <c r="AF18" s="401">
        <f>DB!N7*$X18</f>
        <v>1.8158359250703018</v>
      </c>
      <c r="AG18" s="401">
        <f>DB!O7*$X18</f>
        <v>0.18158359250703016</v>
      </c>
      <c r="AH18" s="401">
        <f>DB!P7*$X18</f>
        <v>1.4267282268409537E-2</v>
      </c>
      <c r="AI18" s="401">
        <f>DB!Q7*$X18</f>
        <v>7.003938568128319E-3</v>
      </c>
      <c r="AJ18" s="401">
        <f>DB!R7*$X18</f>
        <v>1.0376205286116023E-2</v>
      </c>
      <c r="AK18" s="402">
        <f>DB!S7*1000*$X18</f>
        <v>0.2594051321529009</v>
      </c>
      <c r="AL18" s="401">
        <f>DB!T7*$X18</f>
        <v>2.5940513215290087E-3</v>
      </c>
      <c r="AM18" s="400">
        <f>DB!U7*1000*$X18</f>
        <v>7.7821539645870148</v>
      </c>
      <c r="AN18" s="400">
        <f>DB!V7*1000*$X18</f>
        <v>3.6316718501406142</v>
      </c>
      <c r="AO18" s="400">
        <f>DB!W7*1000*$X18</f>
        <v>12.451446343339182</v>
      </c>
      <c r="AP18" s="401">
        <f>DB!X7*1000*$X18</f>
        <v>0.77821539645870152</v>
      </c>
      <c r="AQ18" s="400">
        <f>DB!Y7*1000*$X18</f>
        <v>12.970256607645043</v>
      </c>
      <c r="AR18" s="400">
        <f>DB!Z7*1000*$X18</f>
        <v>77.82153964587016</v>
      </c>
      <c r="AS18" s="400">
        <f>DB!AA7*1000*$X18</f>
        <v>77.82153964587016</v>
      </c>
      <c r="AT18" s="400">
        <f>DB!AB7*1000*$X18</f>
        <v>14.526687400562414</v>
      </c>
      <c r="AU18" s="400">
        <f>DB!AC7*1000*$X18</f>
        <v>20.752410572232005</v>
      </c>
      <c r="AV18" s="400">
        <f>DB!AD7*1000*$X18</f>
        <v>207.52410572232006</v>
      </c>
      <c r="AW18" s="401">
        <f>DB!AE7*1000*$X18</f>
        <v>4.6692923787522096</v>
      </c>
      <c r="AX18" s="401">
        <f>DB!AF7*$X18</f>
        <v>1.556430792917403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1</v>
      </c>
      <c r="K19" s="224">
        <f>DB!AL8</f>
        <v>2</v>
      </c>
      <c r="L19" s="224">
        <f>DB!AM8</f>
        <v>6</v>
      </c>
      <c r="M19" s="224">
        <f>DB!AN8</f>
        <v>16</v>
      </c>
      <c r="N19" s="224">
        <f>DB!AO8</f>
        <v>28</v>
      </c>
      <c r="O19" s="224">
        <f>DB!AP8</f>
        <v>49</v>
      </c>
      <c r="P19" s="224">
        <f>DB!AQ8</f>
        <v>28</v>
      </c>
      <c r="Q19" s="224">
        <f>DB!AR8</f>
        <v>1</v>
      </c>
      <c r="R19" s="224">
        <f t="shared" si="0"/>
        <v>131</v>
      </c>
      <c r="S19" s="224">
        <f>DB!AS8</f>
        <v>1</v>
      </c>
      <c r="T19" s="225">
        <f>DB!C8</f>
        <v>132</v>
      </c>
      <c r="U19" s="335">
        <f>DB!E8</f>
        <v>2290.1999999999998</v>
      </c>
      <c r="V19" s="352">
        <f>DB!F8*1000</f>
        <v>9.3577572</v>
      </c>
      <c r="W19" s="177">
        <f t="shared" si="1"/>
        <v>17.349999999999998</v>
      </c>
      <c r="X19" s="402">
        <v>1.0808703585943764</v>
      </c>
      <c r="Y19" s="400">
        <f t="shared" si="2"/>
        <v>10.114522380403107</v>
      </c>
      <c r="Z19" s="398">
        <f>DB!H8*$X19</f>
        <v>0.21577647744859962</v>
      </c>
      <c r="AA19" s="402">
        <f>DB!I8*$X19</f>
        <v>0.18172425210124249</v>
      </c>
      <c r="AB19" s="402">
        <f>DB!J8*$X19</f>
        <v>0.18813011627549781</v>
      </c>
      <c r="AC19" s="402">
        <f>DB!K8*$X19</f>
        <v>0.20296474910008902</v>
      </c>
      <c r="AD19" s="407">
        <f>DB!L8*$X19</f>
        <v>1032.7736512182005</v>
      </c>
      <c r="AE19" s="401">
        <f>DB!M8*$X19</f>
        <v>3.0444712365013356</v>
      </c>
      <c r="AF19" s="401">
        <f>DB!N8*$X19</f>
        <v>0.96087962613829625</v>
      </c>
      <c r="AG19" s="401">
        <f>DB!O8*$X19</f>
        <v>7.080165666282176E-2</v>
      </c>
      <c r="AH19" s="401">
        <f>DB!P8*$X19</f>
        <v>1.8206140284725593E-2</v>
      </c>
      <c r="AI19" s="401">
        <f>DB!Q8*$X19</f>
        <v>6.0687134282418759E-3</v>
      </c>
      <c r="AJ19" s="401">
        <f>DB!R8*$X19</f>
        <v>1.4160331332564351E-2</v>
      </c>
      <c r="AK19" s="402">
        <f>DB!S8*1000*$X19</f>
        <v>0.54618420854176886</v>
      </c>
      <c r="AL19" s="401">
        <f>DB!T8*$X19</f>
        <v>0.27309210427088387</v>
      </c>
      <c r="AM19" s="400">
        <f>DB!U8*1000*$X19</f>
        <v>10.114522380403107</v>
      </c>
      <c r="AN19" s="400">
        <f>DB!V8*1000*$X19</f>
        <v>2.8320662665128702</v>
      </c>
      <c r="AO19" s="400">
        <f>DB!W8*1000*$X19</f>
        <v>5.0572611902015536</v>
      </c>
      <c r="AP19" s="401">
        <f>DB!X8*1000*$X19</f>
        <v>0.30343567141209321</v>
      </c>
      <c r="AQ19" s="400">
        <f>DB!Y8*1000*$X19</f>
        <v>5.0572611902015536</v>
      </c>
      <c r="AR19" s="400">
        <f>DB!Z8*1000*$X19</f>
        <v>30.343567141209217</v>
      </c>
      <c r="AS19" s="400">
        <f>DB!AA8*1000*$X19</f>
        <v>30.343567141209217</v>
      </c>
      <c r="AT19" s="400">
        <f>DB!AB8*1000*$X19</f>
        <v>5.6641325330257404</v>
      </c>
      <c r="AU19" s="400">
        <f>DB!AC8*1000*$X19</f>
        <v>8.0916179043224865</v>
      </c>
      <c r="AV19" s="400">
        <f>DB!AD8*1000*$X19</f>
        <v>80.916179043224858</v>
      </c>
      <c r="AW19" s="401">
        <f>DB!AE8*1000*$X19</f>
        <v>1.8206140284725594</v>
      </c>
      <c r="AX19" s="401">
        <f>DB!AF8*$X19</f>
        <v>0.60687134282418753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2</v>
      </c>
      <c r="J20" s="224">
        <f>DB!AK9</f>
        <v>0</v>
      </c>
      <c r="K20" s="224">
        <f>DB!AL9</f>
        <v>0</v>
      </c>
      <c r="L20" s="224">
        <f>DB!AM9</f>
        <v>3</v>
      </c>
      <c r="M20" s="224">
        <f>DB!AN9</f>
        <v>3</v>
      </c>
      <c r="N20" s="224">
        <f>DB!AO9</f>
        <v>10</v>
      </c>
      <c r="O20" s="224">
        <f>DB!AP9</f>
        <v>18</v>
      </c>
      <c r="P20" s="224">
        <f>DB!AQ9</f>
        <v>22</v>
      </c>
      <c r="Q20" s="224">
        <f>DB!AR9</f>
        <v>1</v>
      </c>
      <c r="R20" s="224">
        <f t="shared" si="0"/>
        <v>59</v>
      </c>
      <c r="S20" s="224">
        <f>DB!AS9</f>
        <v>0</v>
      </c>
      <c r="T20" s="225">
        <f>DB!C9</f>
        <v>59</v>
      </c>
      <c r="U20" s="335">
        <f>DB!E9</f>
        <v>2217.6999999999998</v>
      </c>
      <c r="V20" s="352">
        <f>DB!F9*1000</f>
        <v>8.2791176399999991</v>
      </c>
      <c r="W20" s="177">
        <f t="shared" si="1"/>
        <v>37.588135593220336</v>
      </c>
      <c r="X20" s="402">
        <v>1.0808703585943764</v>
      </c>
      <c r="Y20" s="400">
        <f t="shared" si="2"/>
        <v>8.9486528523918256</v>
      </c>
      <c r="Z20" s="398">
        <f>DB!H9*$X20</f>
        <v>0.17897305704783656</v>
      </c>
      <c r="AA20" s="402">
        <f>DB!I9*$X20</f>
        <v>0.15081462940564361</v>
      </c>
      <c r="AB20" s="402">
        <f>DB!J9*$X20</f>
        <v>0.15684005565958742</v>
      </c>
      <c r="AC20" s="402">
        <f>DB!K9*$X20</f>
        <v>0.16692220453994888</v>
      </c>
      <c r="AD20" s="407">
        <f>DB!L9*$X20</f>
        <v>913.72904545202471</v>
      </c>
      <c r="AE20" s="401">
        <f>DB!M9*$X20</f>
        <v>1.4586304149398679</v>
      </c>
      <c r="AF20" s="401">
        <f>DB!N9*$X20</f>
        <v>0.79643010386287261</v>
      </c>
      <c r="AG20" s="401">
        <f>DB!O9*$X20</f>
        <v>3.9374072550524039E-2</v>
      </c>
      <c r="AH20" s="401">
        <f>DB!P9*$X20</f>
        <v>5.9061108825786057E-3</v>
      </c>
      <c r="AI20" s="401">
        <f>DB!Q9*$X20</f>
        <v>1.7897305704783653E-3</v>
      </c>
      <c r="AJ20" s="401">
        <f>DB!R9*$X20</f>
        <v>4.4743264261959135E-3</v>
      </c>
      <c r="AK20" s="402">
        <f>DB!S9*1000*$X20</f>
        <v>8.9486528523918279E-2</v>
      </c>
      <c r="AL20" s="401">
        <f>DB!T9*$X20</f>
        <v>0.39374072550524042</v>
      </c>
      <c r="AM20" s="400">
        <f>DB!U9*1000*$X20</f>
        <v>8.9486528523918256</v>
      </c>
      <c r="AN20" s="400">
        <f>DB!V9*1000*$X20</f>
        <v>2.5056227986697115</v>
      </c>
      <c r="AO20" s="400">
        <f>DB!W9*1000*$X20</f>
        <v>10.738383422870193</v>
      </c>
      <c r="AP20" s="401">
        <f>DB!X9*1000*$X20</f>
        <v>0.26845958557175481</v>
      </c>
      <c r="AQ20" s="400">
        <f>DB!Y9*1000*$X20</f>
        <v>4.4743264261959128</v>
      </c>
      <c r="AR20" s="400">
        <f>DB!Z9*1000*$X20</f>
        <v>26.845958557175482</v>
      </c>
      <c r="AS20" s="400">
        <f>DB!AA9*1000*$X20</f>
        <v>26.845958557175482</v>
      </c>
      <c r="AT20" s="400">
        <f>DB!AB9*1000*$X20</f>
        <v>5.011245597339423</v>
      </c>
      <c r="AU20" s="400">
        <f>DB!AC9*1000*$X20</f>
        <v>7.1589222819134619</v>
      </c>
      <c r="AV20" s="400">
        <f>DB!AD9*1000*$X20</f>
        <v>71.589222819134605</v>
      </c>
      <c r="AW20" s="401">
        <f>DB!AE9*1000*$X20</f>
        <v>1.610757513430529</v>
      </c>
      <c r="AX20" s="401">
        <f>DB!AF9*$X20</f>
        <v>0.53691917114350962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1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4</v>
      </c>
      <c r="M21" s="224">
        <f>DB!AN10</f>
        <v>18</v>
      </c>
      <c r="N21" s="224">
        <f>DB!AO10</f>
        <v>8</v>
      </c>
      <c r="O21" s="224">
        <f>DB!AP10</f>
        <v>13</v>
      </c>
      <c r="P21" s="224">
        <f>DB!AQ10</f>
        <v>13</v>
      </c>
      <c r="Q21" s="224">
        <f>DB!AR10</f>
        <v>4</v>
      </c>
      <c r="R21" s="224">
        <f t="shared" si="0"/>
        <v>61</v>
      </c>
      <c r="S21" s="224">
        <f>DB!AS10</f>
        <v>0</v>
      </c>
      <c r="T21" s="225">
        <f>DB!C10</f>
        <v>61</v>
      </c>
      <c r="U21" s="335">
        <f>DB!E10</f>
        <v>16271.2</v>
      </c>
      <c r="V21" s="352">
        <f>DB!F10*1000</f>
        <v>66.747716639999993</v>
      </c>
      <c r="W21" s="177">
        <f t="shared" si="1"/>
        <v>266.74098360655739</v>
      </c>
      <c r="X21" s="402">
        <v>1.0808703585943764</v>
      </c>
      <c r="Y21" s="400">
        <f t="shared" si="2"/>
        <v>72.145628420032622</v>
      </c>
      <c r="Z21" s="398">
        <f>DB!H10*$X21</f>
        <v>1.779592167694138</v>
      </c>
      <c r="AA21" s="402">
        <f>DB!I10*$X21</f>
        <v>1.4900477123017406</v>
      </c>
      <c r="AB21" s="402">
        <f>DB!J10*$X21</f>
        <v>1.5458403316132323</v>
      </c>
      <c r="AC21" s="402">
        <f>DB!K10*$X21</f>
        <v>1.6680069290711543</v>
      </c>
      <c r="AD21" s="407">
        <f>DB!L10*$X21</f>
        <v>7366.6458267126918</v>
      </c>
      <c r="AE21" s="401">
        <f>DB!M10*$X21</f>
        <v>6.9981259567431646</v>
      </c>
      <c r="AF21" s="401">
        <f>DB!N10*$X21</f>
        <v>7.4670725414733772</v>
      </c>
      <c r="AG21" s="401">
        <f>DB!O10*$X21</f>
        <v>0.20922232241809463</v>
      </c>
      <c r="AH21" s="401">
        <f>DB!P10*$X21</f>
        <v>4.9059027325622187E-2</v>
      </c>
      <c r="AI21" s="401">
        <f>DB!Q10*$X21</f>
        <v>1.4429125684006526E-2</v>
      </c>
      <c r="AJ21" s="401">
        <f>DB!R10*$X21</f>
        <v>3.6072814210016312E-2</v>
      </c>
      <c r="AK21" s="402">
        <f>DB!S10*1000*$X21</f>
        <v>4.5451745904620546</v>
      </c>
      <c r="AL21" s="401">
        <f>DB!T10*$X21</f>
        <v>12.553339345085677</v>
      </c>
      <c r="AM21" s="400">
        <f>DB!U10*1000*$X21</f>
        <v>72.145628420032622</v>
      </c>
      <c r="AN21" s="400">
        <f>DB!V10*1000*$X21</f>
        <v>793.60191262035892</v>
      </c>
      <c r="AO21" s="400">
        <f>DB!W10*1000*$X21</f>
        <v>36.072814210016311</v>
      </c>
      <c r="AP21" s="401">
        <f>DB!X10*1000*$X21</f>
        <v>2.1643688526009788</v>
      </c>
      <c r="AQ21" s="400">
        <f>DB!Y10*1000*$X21</f>
        <v>36.072814210016311</v>
      </c>
      <c r="AR21" s="400">
        <f>DB!Z10*1000*$X21</f>
        <v>0</v>
      </c>
      <c r="AS21" s="400">
        <f>DB!AA10*1000*$X21</f>
        <v>216.43688526009788</v>
      </c>
      <c r="AT21" s="400">
        <f>DB!AB10*1000*$X21</f>
        <v>40.401551915218263</v>
      </c>
      <c r="AU21" s="400">
        <f>DB!AC10*1000*$X21</f>
        <v>57.716502736026108</v>
      </c>
      <c r="AV21" s="400">
        <f>DB!AD10*1000*$X21</f>
        <v>577.16502736026098</v>
      </c>
      <c r="AW21" s="401">
        <f>DB!AE10*1000*$X21</f>
        <v>12.986213115605873</v>
      </c>
      <c r="AX21" s="401">
        <f>DB!AF10*$X21</f>
        <v>4.3287377052019576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1</v>
      </c>
      <c r="M22" s="224">
        <f>DB!AN11</f>
        <v>0</v>
      </c>
      <c r="N22" s="224">
        <f>DB!AO11</f>
        <v>2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3</v>
      </c>
      <c r="S22" s="224">
        <f>DB!AS11</f>
        <v>0</v>
      </c>
      <c r="T22" s="225">
        <f>DB!C11</f>
        <v>3</v>
      </c>
      <c r="U22" s="335">
        <f>DB!E11</f>
        <v>460</v>
      </c>
      <c r="V22" s="352">
        <f>DB!F11*1000</f>
        <v>3.7135800000000003</v>
      </c>
      <c r="W22" s="177">
        <f t="shared" si="1"/>
        <v>153.33333333333334</v>
      </c>
      <c r="X22" s="402">
        <v>1.0808703585943764</v>
      </c>
      <c r="Y22" s="400">
        <f t="shared" si="2"/>
        <v>4.013898546268905</v>
      </c>
      <c r="Z22" s="398">
        <f>DB!H11*$X22</f>
        <v>0.38934815898808373</v>
      </c>
      <c r="AA22" s="402">
        <f>DB!I11*$X22</f>
        <v>0.28116021350431586</v>
      </c>
      <c r="AB22" s="402">
        <f>DB!J11*$X22</f>
        <v>0.31597409356228817</v>
      </c>
      <c r="AC22" s="402">
        <f>DB!K11*$X22</f>
        <v>0.36464930326670908</v>
      </c>
      <c r="AD22" s="407">
        <f>DB!L11*$X22</f>
        <v>406.8929095338251</v>
      </c>
      <c r="AE22" s="401">
        <f>DB!M11*$X22</f>
        <v>9.9584822932931534</v>
      </c>
      <c r="AF22" s="401">
        <f>DB!N11*$X22</f>
        <v>0.28900069533136113</v>
      </c>
      <c r="AG22" s="401">
        <f>DB!O11*$X22</f>
        <v>4.696261299134618E-2</v>
      </c>
      <c r="AH22" s="401">
        <f>DB!P11*$X22</f>
        <v>0.1806254345821007</v>
      </c>
      <c r="AI22" s="401">
        <f>DB!Q11*$X22</f>
        <v>7.2250173832840284E-2</v>
      </c>
      <c r="AJ22" s="401">
        <f>DB!R11*$X22</f>
        <v>0.12443085493433603</v>
      </c>
      <c r="AK22" s="402">
        <f>DB!S11*1000*$X22</f>
        <v>0.64222376740302467</v>
      </c>
      <c r="AL22" s="401">
        <f>DB!T11*$X22</f>
        <v>0.21675052149852081</v>
      </c>
      <c r="AM22" s="400">
        <f>DB!U11*1000*$X22</f>
        <v>4.013898546268905</v>
      </c>
      <c r="AN22" s="400">
        <f>DB!V11*1000*$X22</f>
        <v>0.56194579647764653</v>
      </c>
      <c r="AO22" s="400">
        <f>DB!W11*1000*$X22</f>
        <v>4.8166782555226852</v>
      </c>
      <c r="AP22" s="401">
        <f>DB!X11*1000*$X22</f>
        <v>0.56194579647764653</v>
      </c>
      <c r="AQ22" s="400">
        <f>DB!Y11*1000*$X22</f>
        <v>2.0069492731344525</v>
      </c>
      <c r="AR22" s="400">
        <f>DB!Z11*1000*$X22</f>
        <v>12.041695638806711</v>
      </c>
      <c r="AS22" s="400">
        <f>DB!AA11*1000*$X22</f>
        <v>12.041695638806711</v>
      </c>
      <c r="AT22" s="400">
        <f>DB!AB11*1000*$X22</f>
        <v>2.2477831859105861</v>
      </c>
      <c r="AU22" s="400">
        <f>DB!AC11*1000*$X22</f>
        <v>3.2111188370151238</v>
      </c>
      <c r="AV22" s="400">
        <f>DB!AD11*1000*$X22</f>
        <v>32.11118837015124</v>
      </c>
      <c r="AW22" s="401">
        <f>DB!AE11*1000*$X22</f>
        <v>0.72250173832840281</v>
      </c>
      <c r="AX22" s="401">
        <f>DB!AF11*$X22</f>
        <v>0.24083391277613428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0</v>
      </c>
      <c r="P23" s="224">
        <f>DB!AQ12</f>
        <v>0</v>
      </c>
      <c r="Q23" s="224">
        <f>DB!AR12</f>
        <v>0</v>
      </c>
      <c r="R23" s="224">
        <f t="shared" si="0"/>
        <v>0</v>
      </c>
      <c r="S23" s="224">
        <f>DB!AS12</f>
        <v>0</v>
      </c>
      <c r="T23" s="225">
        <f>DB!C12</f>
        <v>0</v>
      </c>
      <c r="U23" s="335">
        <f>DB!E12</f>
        <v>0</v>
      </c>
      <c r="V23" s="352">
        <f>DB!F12*1000</f>
        <v>0</v>
      </c>
      <c r="W23" s="177">
        <f t="shared" si="1"/>
        <v>0</v>
      </c>
      <c r="X23" s="402">
        <v>1.0808703585943764</v>
      </c>
      <c r="Y23" s="400">
        <f t="shared" si="2"/>
        <v>0</v>
      </c>
      <c r="Z23" s="398">
        <f>DB!H12*$X23</f>
        <v>0</v>
      </c>
      <c r="AA23" s="402">
        <f>DB!I12*$X23</f>
        <v>0</v>
      </c>
      <c r="AB23" s="402">
        <f>DB!J12*$X23</f>
        <v>0</v>
      </c>
      <c r="AC23" s="402">
        <f>DB!K12*$X23</f>
        <v>0</v>
      </c>
      <c r="AD23" s="407">
        <f>DB!L12*$X23</f>
        <v>0</v>
      </c>
      <c r="AE23" s="401">
        <f>DB!M12*$X23</f>
        <v>0</v>
      </c>
      <c r="AF23" s="401">
        <f>DB!N12*$X23</f>
        <v>0</v>
      </c>
      <c r="AG23" s="401">
        <f>DB!O12*$X23</f>
        <v>0</v>
      </c>
      <c r="AH23" s="401">
        <f>DB!P12*$X23</f>
        <v>0</v>
      </c>
      <c r="AI23" s="401">
        <f>DB!Q12*$X23</f>
        <v>0</v>
      </c>
      <c r="AJ23" s="401">
        <f>DB!R12*$X23</f>
        <v>0</v>
      </c>
      <c r="AK23" s="402">
        <f>DB!S12*1000*$X23</f>
        <v>0</v>
      </c>
      <c r="AL23" s="401">
        <f>DB!T12*$X23</f>
        <v>0</v>
      </c>
      <c r="AM23" s="400">
        <f>DB!U12*1000*$X23</f>
        <v>0</v>
      </c>
      <c r="AN23" s="400">
        <f>DB!V12*1000*$X23</f>
        <v>0</v>
      </c>
      <c r="AO23" s="400">
        <f>DB!W12*1000*$X23</f>
        <v>0</v>
      </c>
      <c r="AP23" s="401">
        <f>DB!X12*1000*$X23</f>
        <v>0</v>
      </c>
      <c r="AQ23" s="400">
        <f>DB!Y12*1000*$X23</f>
        <v>0</v>
      </c>
      <c r="AR23" s="400">
        <f>DB!Z12*1000*$X23</f>
        <v>0</v>
      </c>
      <c r="AS23" s="400">
        <f>DB!AA12*1000*$X23</f>
        <v>0</v>
      </c>
      <c r="AT23" s="400">
        <f>DB!AB12*1000*$X23</f>
        <v>0</v>
      </c>
      <c r="AU23" s="400">
        <f>DB!AC12*1000*$X23</f>
        <v>0</v>
      </c>
      <c r="AV23" s="400">
        <f>DB!AD12*1000*$X23</f>
        <v>0</v>
      </c>
      <c r="AW23" s="401">
        <f>DB!AE12*1000*$X23</f>
        <v>0</v>
      </c>
      <c r="AX23" s="401">
        <f>DB!AF12*$X23</f>
        <v>0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1</v>
      </c>
      <c r="K24" s="227">
        <f>DB!AL13</f>
        <v>0</v>
      </c>
      <c r="L24" s="227">
        <f>DB!AM13</f>
        <v>2</v>
      </c>
      <c r="M24" s="227">
        <f>DB!AN13</f>
        <v>5</v>
      </c>
      <c r="N24" s="227">
        <f>DB!AO13</f>
        <v>4</v>
      </c>
      <c r="O24" s="227">
        <f>DB!AP13</f>
        <v>8</v>
      </c>
      <c r="P24" s="227">
        <f>DB!AQ13</f>
        <v>9</v>
      </c>
      <c r="Q24" s="227">
        <f>DB!AR13</f>
        <v>0</v>
      </c>
      <c r="R24" s="227">
        <f t="shared" si="0"/>
        <v>29</v>
      </c>
      <c r="S24" s="227">
        <f>DB!AS13</f>
        <v>0</v>
      </c>
      <c r="T24" s="228">
        <f>DB!C13</f>
        <v>29</v>
      </c>
      <c r="U24" s="336">
        <f>DB!E13</f>
        <v>4790.5</v>
      </c>
      <c r="V24" s="353">
        <f>DB!F13*1000</f>
        <v>38.139907928571404</v>
      </c>
      <c r="W24" s="204">
        <f t="shared" si="1"/>
        <v>165.18965517241378</v>
      </c>
      <c r="X24" s="408">
        <v>1.0808703585943764</v>
      </c>
      <c r="Y24" s="411">
        <f t="shared" si="2"/>
        <v>41.224295959511473</v>
      </c>
      <c r="Z24" s="399">
        <f>DB!H13*$X24</f>
        <v>2.8307349892197879</v>
      </c>
      <c r="AA24" s="408">
        <f>DB!I13*$X24</f>
        <v>2.0021266404336133</v>
      </c>
      <c r="AB24" s="408">
        <f>DB!J13*$X24</f>
        <v>2.2508465593893279</v>
      </c>
      <c r="AC24" s="408">
        <f>DB!K13*$X24</f>
        <v>2.6204910798262842</v>
      </c>
      <c r="AD24" s="409">
        <f>DB!L13*$X24</f>
        <v>4178.9481057116354</v>
      </c>
      <c r="AE24" s="410">
        <f>DB!M13*$X24</f>
        <v>33.68024979892094</v>
      </c>
      <c r="AF24" s="410">
        <f>DB!N13*$X24</f>
        <v>4.6583454434247979</v>
      </c>
      <c r="AG24" s="410">
        <f>DB!O13*$X24</f>
        <v>0.40812052999916371</v>
      </c>
      <c r="AH24" s="410">
        <f>DB!P13*$X24</f>
        <v>1.1130559909068121</v>
      </c>
      <c r="AI24" s="410">
        <f>DB!Q13*$X24</f>
        <v>0.4534672555546268</v>
      </c>
      <c r="AJ24" s="410">
        <f>DB!R13*$X24</f>
        <v>0.78326162323071835</v>
      </c>
      <c r="AK24" s="408">
        <f>DB!S13*1000*$X24</f>
        <v>11.955045828258319</v>
      </c>
      <c r="AL24" s="410">
        <f>DB!T13*$X24</f>
        <v>2.2261119818136241</v>
      </c>
      <c r="AM24" s="411">
        <f>DB!U13*1000*$X24</f>
        <v>8.2448591919023055</v>
      </c>
      <c r="AN24" s="411">
        <f>DB!V13*1000*$X24</f>
        <v>4.1224295959511466</v>
      </c>
      <c r="AO24" s="411">
        <f>DB!W13*1000*$X24</f>
        <v>494.69155151413781</v>
      </c>
      <c r="AP24" s="410">
        <f>DB!X13*1000*$X24</f>
        <v>5.7714014343316098</v>
      </c>
      <c r="AQ24" s="411">
        <f>DB!Y13*1000*$X24</f>
        <v>20.612147979755736</v>
      </c>
      <c r="AR24" s="411">
        <f>DB!Z13*1000*$X24</f>
        <v>2019.9905020160634</v>
      </c>
      <c r="AS24" s="411">
        <f>DB!AA13*1000*$X24</f>
        <v>0</v>
      </c>
      <c r="AT24" s="411">
        <f>DB!AB13*1000*$X24</f>
        <v>23.085605737326439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24.157437432273785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15</v>
      </c>
      <c r="I25" s="230">
        <f t="shared" si="3"/>
        <v>171</v>
      </c>
      <c r="J25" s="230">
        <f t="shared" si="3"/>
        <v>64</v>
      </c>
      <c r="K25" s="230">
        <f t="shared" si="3"/>
        <v>222</v>
      </c>
      <c r="L25" s="230">
        <f t="shared" si="3"/>
        <v>371</v>
      </c>
      <c r="M25" s="230">
        <f t="shared" si="3"/>
        <v>1265</v>
      </c>
      <c r="N25" s="230">
        <f t="shared" si="3"/>
        <v>1876</v>
      </c>
      <c r="O25" s="230">
        <f t="shared" si="3"/>
        <v>3014</v>
      </c>
      <c r="P25" s="230">
        <f t="shared" si="3"/>
        <v>2663</v>
      </c>
      <c r="Q25" s="230">
        <f t="shared" si="3"/>
        <v>302</v>
      </c>
      <c r="R25" s="230">
        <f t="shared" si="3"/>
        <v>9963</v>
      </c>
      <c r="S25" s="230">
        <f t="shared" si="3"/>
        <v>41</v>
      </c>
      <c r="T25" s="231">
        <f>SUM(T13:T24)</f>
        <v>10004</v>
      </c>
      <c r="U25" s="337">
        <f>SUM(U13:U24)</f>
        <v>267257.13999999914</v>
      </c>
      <c r="V25" s="354">
        <f>SUM(V13:V24)</f>
        <v>1127.9969711222761</v>
      </c>
      <c r="W25" s="232"/>
      <c r="X25" s="396"/>
      <c r="Y25" s="445">
        <f>SUM(Y13:Y24)</f>
        <v>1219.2184906703048</v>
      </c>
      <c r="Z25" s="447">
        <f t="shared" ref="Z25:AX25" si="4">SUM(Z13:Z24)</f>
        <v>53.045008447133341</v>
      </c>
      <c r="AA25" s="448">
        <f t="shared" si="4"/>
        <v>38.068405916676184</v>
      </c>
      <c r="AB25" s="448">
        <f t="shared" si="4"/>
        <v>42.131336876772451</v>
      </c>
      <c r="AC25" s="448">
        <f t="shared" si="4"/>
        <v>49.009578163710586</v>
      </c>
      <c r="AD25" s="444">
        <f>SUM(AD13:AD24)</f>
        <v>124391.57855486695</v>
      </c>
      <c r="AE25" s="449">
        <f t="shared" si="4"/>
        <v>768.31525246550075</v>
      </c>
      <c r="AF25" s="449">
        <f t="shared" si="4"/>
        <v>108.71817236235663</v>
      </c>
      <c r="AG25" s="449">
        <f t="shared" si="4"/>
        <v>7.8111846866599128</v>
      </c>
      <c r="AH25" s="449">
        <f t="shared" si="4"/>
        <v>36.941875843094614</v>
      </c>
      <c r="AI25" s="449">
        <f t="shared" si="4"/>
        <v>17.447352846797067</v>
      </c>
      <c r="AJ25" s="449">
        <f t="shared" si="4"/>
        <v>21.138715182622626</v>
      </c>
      <c r="AK25" s="448">
        <f>SUM(AK13:AK24)</f>
        <v>119.78138295410558</v>
      </c>
      <c r="AL25" s="449">
        <f t="shared" si="4"/>
        <v>28.381942791665818</v>
      </c>
      <c r="AM25" s="445">
        <f>SUM(AM13:AM24)</f>
        <v>11200.632734428873</v>
      </c>
      <c r="AN25" s="445">
        <f>SUM(AN13:AN24)</f>
        <v>1090.1474953899385</v>
      </c>
      <c r="AO25" s="445">
        <f t="shared" ref="AO25" si="5">SUM(AO13:AO24)</f>
        <v>2459.3201738500807</v>
      </c>
      <c r="AP25" s="449">
        <f>SUM(AP13:AP24)</f>
        <v>409.04173336680344</v>
      </c>
      <c r="AQ25" s="445">
        <f t="shared" ref="AQ25" si="6">SUM(AQ13:AQ24)</f>
        <v>3815.364153270014</v>
      </c>
      <c r="AR25" s="445">
        <f>SUM(AR13:AR24)</f>
        <v>6588.5625064239612</v>
      </c>
      <c r="AS25" s="445">
        <f>SUM(AS13:AS24)</f>
        <v>25426.942931003541</v>
      </c>
      <c r="AT25" s="445">
        <f t="shared" si="4"/>
        <v>682.76235477536511</v>
      </c>
      <c r="AU25" s="445">
        <f t="shared" si="4"/>
        <v>942.3953557686242</v>
      </c>
      <c r="AV25" s="445">
        <f>SUM(AV13:AV24)</f>
        <v>24279.890935920517</v>
      </c>
      <c r="AW25" s="449">
        <f>SUM(AW13:AW24)</f>
        <v>212.03895504794215</v>
      </c>
      <c r="AX25" s="449">
        <f t="shared" si="4"/>
        <v>729.73293917418493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104</v>
      </c>
      <c r="I27" s="224">
        <f>DB!AJ14</f>
        <v>227</v>
      </c>
      <c r="J27" s="224">
        <f>DB!AK14</f>
        <v>66</v>
      </c>
      <c r="K27" s="224">
        <f>DB!AL14</f>
        <v>699</v>
      </c>
      <c r="L27" s="224">
        <f>DB!AM14</f>
        <v>87</v>
      </c>
      <c r="M27" s="224">
        <f>DB!AN14</f>
        <v>345</v>
      </c>
      <c r="N27" s="224">
        <f>DB!AO14</f>
        <v>799</v>
      </c>
      <c r="O27" s="224">
        <f>DB!AP14</f>
        <v>1583</v>
      </c>
      <c r="P27" s="224">
        <f>DB!AQ14</f>
        <v>1761</v>
      </c>
      <c r="Q27" s="224">
        <f>DB!AR14</f>
        <v>217</v>
      </c>
      <c r="R27" s="224">
        <f>SUM(H27:Q27)</f>
        <v>5888</v>
      </c>
      <c r="S27" s="224">
        <f>DB!AS14</f>
        <v>0</v>
      </c>
      <c r="T27" s="225">
        <f>DB!C14</f>
        <v>5888</v>
      </c>
      <c r="U27" s="335">
        <f>DB!E14</f>
        <v>37165.469999999899</v>
      </c>
      <c r="V27" s="352">
        <f>DB!F14*1000</f>
        <v>95.63253560533461</v>
      </c>
      <c r="W27" s="177">
        <f>IF(T27=0,0,U27/T27)</f>
        <v>6.3120703124999826</v>
      </c>
      <c r="X27" s="402">
        <v>1.0808703585943764</v>
      </c>
      <c r="Y27" s="400">
        <f t="shared" ref="Y27:Y35" si="7">V27*X27</f>
        <v>103.36637305302749</v>
      </c>
      <c r="Z27" s="398">
        <f>DB!H14*$X27</f>
        <v>8.4415871326637024</v>
      </c>
      <c r="AA27" s="402">
        <f>DB!I14*$X27</f>
        <v>7.7607472888205882</v>
      </c>
      <c r="AB27" s="402">
        <f>DB!J14*$X27</f>
        <v>8.1011672107423944</v>
      </c>
      <c r="AC27" s="402">
        <f>DB!K14*$X27</f>
        <v>8.3478682877623029</v>
      </c>
      <c r="AD27" s="407">
        <f>DB!L14*$X27</f>
        <v>10554.533619698448</v>
      </c>
      <c r="AE27" s="401">
        <f>DB!M14*$X27</f>
        <v>296.86822340829281</v>
      </c>
      <c r="AF27" s="401">
        <f>DB!N14*$X27</f>
        <v>5.4784177718104203</v>
      </c>
      <c r="AG27" s="401">
        <f>DB!O14*$X27</f>
        <v>0.454812041433312</v>
      </c>
      <c r="AH27" s="401">
        <f>DB!P14*$X27</f>
        <v>40.829717355945888</v>
      </c>
      <c r="AI27" s="401">
        <f>DB!Q14*$X27</f>
        <v>23.360800309984189</v>
      </c>
      <c r="AJ27" s="401">
        <f>DB!R14*$X27</f>
        <v>28.219019843476453</v>
      </c>
      <c r="AK27" s="402">
        <f>DB!S14*1000*$X27</f>
        <v>15.504955957954026</v>
      </c>
      <c r="AL27" s="401">
        <f>DB!T14*$X27</f>
        <v>102.33270932248838</v>
      </c>
      <c r="AM27" s="400">
        <f>DB!U14*1000*$X27</f>
        <v>103.36637305302749</v>
      </c>
      <c r="AN27" s="400">
        <f>DB!V14*1000*$X27</f>
        <v>279.08920724317051</v>
      </c>
      <c r="AO27" s="400">
        <f>DB!W14*1000*$X27</f>
        <v>37.211894299087888</v>
      </c>
      <c r="AP27" s="401">
        <f>DB!X14*1000*$X27</f>
        <v>3.4110903107500667</v>
      </c>
      <c r="AQ27" s="400">
        <f>DB!Y14*1000*$X27</f>
        <v>196.39610880074818</v>
      </c>
      <c r="AR27" s="400">
        <f>DB!Z14*1000*$X27</f>
        <v>2480.7929532726916</v>
      </c>
      <c r="AS27" s="400">
        <f>DB!AA14*1000*$X27</f>
        <v>403.12885490680185</v>
      </c>
      <c r="AT27" s="400">
        <f>DB!AB14*1000*$X27</f>
        <v>57.885168909695302</v>
      </c>
      <c r="AU27" s="400">
        <f>DB!AC14*1000*$X27</f>
        <v>186.05947149545349</v>
      </c>
      <c r="AV27" s="400">
        <f>DB!AD14*1000*$X27</f>
        <v>2067.3274610605908</v>
      </c>
      <c r="AW27" s="401">
        <f>DB!AE14*1000*$X27</f>
        <v>18.605947149543944</v>
      </c>
      <c r="AX27" s="401">
        <f>DB!AF14*$X27</f>
        <v>7.8558443520301653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8" t="s">
        <v>160</v>
      </c>
      <c r="E28" s="468"/>
      <c r="F28" s="155" t="s">
        <v>161</v>
      </c>
      <c r="G28" s="130"/>
      <c r="H28" s="223">
        <f>DB!AI15</f>
        <v>138</v>
      </c>
      <c r="I28" s="224">
        <f>DB!AJ15</f>
        <v>549</v>
      </c>
      <c r="J28" s="224">
        <f>DB!AK15</f>
        <v>149</v>
      </c>
      <c r="K28" s="224">
        <f>DB!AL15</f>
        <v>1431</v>
      </c>
      <c r="L28" s="224">
        <f>DB!AM15</f>
        <v>365</v>
      </c>
      <c r="M28" s="224">
        <f>DB!AN15</f>
        <v>1826</v>
      </c>
      <c r="N28" s="224">
        <f>DB!AO15</f>
        <v>2754</v>
      </c>
      <c r="O28" s="224">
        <f>DB!AP15</f>
        <v>2855</v>
      </c>
      <c r="P28" s="224">
        <f>DB!AQ15</f>
        <v>1651</v>
      </c>
      <c r="Q28" s="224">
        <f>DB!AR15</f>
        <v>136</v>
      </c>
      <c r="R28" s="224">
        <f t="shared" ref="R28:R35" si="8">SUM(H28:Q28)</f>
        <v>11854</v>
      </c>
      <c r="S28" s="224">
        <f>DB!AS15</f>
        <v>0</v>
      </c>
      <c r="T28" s="225">
        <f>DB!C15</f>
        <v>11854</v>
      </c>
      <c r="U28" s="335">
        <f>DB!E15</f>
        <v>88598.37</v>
      </c>
      <c r="V28" s="352">
        <f>DB!F15*1000</f>
        <v>255.98968676019001</v>
      </c>
      <c r="W28" s="177">
        <f t="shared" ref="W28:W35" si="9">IF(T28=0,0,U28/T28)</f>
        <v>7.4741327821832293</v>
      </c>
      <c r="X28" s="402">
        <v>1.0808703585943764</v>
      </c>
      <c r="Y28" s="400">
        <f t="shared" si="7"/>
        <v>276.69166452494869</v>
      </c>
      <c r="Z28" s="398">
        <f>DB!H15*$X28</f>
        <v>33.387460852671452</v>
      </c>
      <c r="AA28" s="402">
        <f>DB!I15*$X28</f>
        <v>30.738599317622828</v>
      </c>
      <c r="AB28" s="402">
        <f>DB!J15*$X28</f>
        <v>32.063030085150274</v>
      </c>
      <c r="AC28" s="402">
        <f>DB!K15*$X28</f>
        <v>33.07941079950821</v>
      </c>
      <c r="AD28" s="407">
        <f>DB!L15*$X28</f>
        <v>28252.432481315318</v>
      </c>
      <c r="AE28" s="401">
        <f>DB!M15*$X28</f>
        <v>603.18782866436186</v>
      </c>
      <c r="AF28" s="401">
        <f>DB!N15*$X28</f>
        <v>16.87819153602231</v>
      </c>
      <c r="AG28" s="401">
        <f>DB!O15*$X28</f>
        <v>2.7669166452490219</v>
      </c>
      <c r="AH28" s="401">
        <f>DB!P15*$X28</f>
        <v>93.245090944908853</v>
      </c>
      <c r="AI28" s="401">
        <f>DB!Q15*$X28</f>
        <v>34.586458065611936</v>
      </c>
      <c r="AJ28" s="401">
        <f>DB!R15*$X28</f>
        <v>74.70674942172316</v>
      </c>
      <c r="AK28" s="402">
        <f>DB!S15*1000*$X28</f>
        <v>2.1305258168419066</v>
      </c>
      <c r="AL28" s="401">
        <f>DB!T15*$X28</f>
        <v>248.46911474338486</v>
      </c>
      <c r="AM28" s="400">
        <f>DB!U15*1000*$X28</f>
        <v>1494.1349884346623</v>
      </c>
      <c r="AN28" s="400">
        <f>DB!V15*1000*$X28</f>
        <v>498.04499614487952</v>
      </c>
      <c r="AO28" s="400">
        <f>DB!W15*1000*$X28</f>
        <v>96.84208258373431</v>
      </c>
      <c r="AP28" s="401">
        <f>DB!X15*1000*$X28</f>
        <v>52.571416259738513</v>
      </c>
      <c r="AQ28" s="400">
        <f>DB!Y15*1000*$X28</f>
        <v>243.48866478195677</v>
      </c>
      <c r="AR28" s="400">
        <f>DB!Z15*1000*$X28</f>
        <v>63.63908284073019</v>
      </c>
      <c r="AS28" s="400">
        <f>DB!AA15*1000*$X28</f>
        <v>830.07499357487939</v>
      </c>
      <c r="AT28" s="400">
        <f>DB!AB15*1000*$X28</f>
        <v>154.9473321339654</v>
      </c>
      <c r="AU28" s="400">
        <f>DB!AC15*1000*$X28</f>
        <v>304.36083097740027</v>
      </c>
      <c r="AV28" s="400">
        <f>DB!AD15*1000*$X28</f>
        <v>608.72166195480168</v>
      </c>
      <c r="AW28" s="401">
        <f>DB!AE15*1000*$X28</f>
        <v>8.5774416002729641</v>
      </c>
      <c r="AX28" s="401">
        <f>DB!AF15*$X28</f>
        <v>11.344358245522367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73</v>
      </c>
      <c r="I29" s="224">
        <f>DB!AJ16</f>
        <v>420</v>
      </c>
      <c r="J29" s="224">
        <f>DB!AK16</f>
        <v>29</v>
      </c>
      <c r="K29" s="224">
        <f>DB!AL16</f>
        <v>240</v>
      </c>
      <c r="L29" s="224">
        <f>DB!AM16</f>
        <v>208</v>
      </c>
      <c r="M29" s="224">
        <f>DB!AN16</f>
        <v>1077</v>
      </c>
      <c r="N29" s="224">
        <f>DB!AO16</f>
        <v>2734</v>
      </c>
      <c r="O29" s="224">
        <f>DB!AP16</f>
        <v>6362</v>
      </c>
      <c r="P29" s="224">
        <f>DB!AQ16</f>
        <v>5580</v>
      </c>
      <c r="Q29" s="224">
        <f>DB!AR16</f>
        <v>589</v>
      </c>
      <c r="R29" s="224">
        <f t="shared" si="8"/>
        <v>17312</v>
      </c>
      <c r="S29" s="224">
        <f>DB!AS16</f>
        <v>1</v>
      </c>
      <c r="T29" s="225">
        <f>DB!C16</f>
        <v>17313</v>
      </c>
      <c r="U29" s="335">
        <f>DB!E16</f>
        <v>115636.31</v>
      </c>
      <c r="V29" s="352">
        <f>DB!F16*1000</f>
        <v>269.04951408881197</v>
      </c>
      <c r="W29" s="177">
        <f t="shared" si="9"/>
        <v>6.6791607462600355</v>
      </c>
      <c r="X29" s="402">
        <v>1.0808703585943764</v>
      </c>
      <c r="Y29" s="400">
        <f t="shared" si="7"/>
        <v>290.8076447728169</v>
      </c>
      <c r="Z29" s="398">
        <f>DB!H16*$X29</f>
        <v>21.713637476374696</v>
      </c>
      <c r="AA29" s="402">
        <f>DB!I16*$X29</f>
        <v>19.930017255099521</v>
      </c>
      <c r="AB29" s="402">
        <f>DB!J16*$X29</f>
        <v>20.821827365736787</v>
      </c>
      <c r="AC29" s="402">
        <f>DB!K16*$X29</f>
        <v>21.490684948714406</v>
      </c>
      <c r="AD29" s="407">
        <f>DB!L16*$X29</f>
        <v>29693.786992466776</v>
      </c>
      <c r="AE29" s="401">
        <f>DB!M16*$X29</f>
        <v>915.17165810019185</v>
      </c>
      <c r="AF29" s="401">
        <f>DB!N16*$X29</f>
        <v>14.685786061032871</v>
      </c>
      <c r="AG29" s="401">
        <f>DB!O16*$X29</f>
        <v>2.6172688029555924</v>
      </c>
      <c r="AH29" s="401">
        <f>DB!P16*$X29</f>
        <v>83.461794049821236</v>
      </c>
      <c r="AI29" s="401">
        <f>DB!Q16*$X29</f>
        <v>39.549839689117128</v>
      </c>
      <c r="AJ29" s="401">
        <f>DB!R16*$X29</f>
        <v>14.831189883415705</v>
      </c>
      <c r="AK29" s="402">
        <f>DB!S16*1000*$X29</f>
        <v>31.988840925018277</v>
      </c>
      <c r="AL29" s="401">
        <f>DB!T16*$X29</f>
        <v>160.23501226984763</v>
      </c>
      <c r="AM29" s="400">
        <f>DB!U16*1000*$X29</f>
        <v>290.8076447728169</v>
      </c>
      <c r="AN29" s="400">
        <f>DB!V16*1000*$X29</f>
        <v>552.53452506839142</v>
      </c>
      <c r="AO29" s="400">
        <f>DB!W16*1000*$X29</f>
        <v>17.448458686371481</v>
      </c>
      <c r="AP29" s="401">
        <f>DB!X16*1000*$X29</f>
        <v>9.5966522775051271</v>
      </c>
      <c r="AQ29" s="400">
        <f>DB!Y16*1000*$X29</f>
        <v>552.53452506839142</v>
      </c>
      <c r="AR29" s="400">
        <f>DB!Z16*1000*$X29</f>
        <v>6979.3834745488302</v>
      </c>
      <c r="AS29" s="400">
        <f>DB!AA16*1000*$X29</f>
        <v>1134.1498146140977</v>
      </c>
      <c r="AT29" s="400">
        <f>DB!AB16*1000*$X29</f>
        <v>162.85228107278863</v>
      </c>
      <c r="AU29" s="400">
        <f>DB!AC16*1000*$X29</f>
        <v>523.45376059117257</v>
      </c>
      <c r="AV29" s="400">
        <f>DB!AD16*1000*$X29</f>
        <v>5816.1528954571286</v>
      </c>
      <c r="AW29" s="401">
        <f>DB!AE16*1000*$X29</f>
        <v>52.34537605911617</v>
      </c>
      <c r="AX29" s="401">
        <f>DB!AF16*$X29</f>
        <v>22.10138100273851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0</v>
      </c>
      <c r="I30" s="224">
        <f>DB!AJ17</f>
        <v>1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0</v>
      </c>
      <c r="N30" s="224">
        <f>DB!AO17</f>
        <v>6</v>
      </c>
      <c r="O30" s="224">
        <f>DB!AP17</f>
        <v>42</v>
      </c>
      <c r="P30" s="224">
        <f>DB!AQ17</f>
        <v>55</v>
      </c>
      <c r="Q30" s="224">
        <f>DB!AR17</f>
        <v>4</v>
      </c>
      <c r="R30" s="224">
        <f t="shared" si="8"/>
        <v>108</v>
      </c>
      <c r="S30" s="224">
        <f>DB!AS17</f>
        <v>1</v>
      </c>
      <c r="T30" s="225">
        <f>DB!C17</f>
        <v>109</v>
      </c>
      <c r="U30" s="335">
        <f>DB!E17</f>
        <v>888.18</v>
      </c>
      <c r="V30" s="352">
        <f>DB!F17*1000</f>
        <v>2.5053108735621299</v>
      </c>
      <c r="W30" s="177">
        <f t="shared" si="9"/>
        <v>8.1484403669724763</v>
      </c>
      <c r="X30" s="402">
        <v>1.0808703585943764</v>
      </c>
      <c r="Y30" s="400">
        <f t="shared" si="7"/>
        <v>2.7079162622974899</v>
      </c>
      <c r="Z30" s="398">
        <f>DB!H17*$X30</f>
        <v>8.214012662302396E-2</v>
      </c>
      <c r="AA30" s="402">
        <f>DB!I17*$X30</f>
        <v>7.6146605295805428E-2</v>
      </c>
      <c r="AB30" s="402">
        <f>DB!J17*$X30</f>
        <v>7.914336595941468E-2</v>
      </c>
      <c r="AC30" s="402">
        <f>DB!K17*$X30</f>
        <v>8.1616596145646356E-2</v>
      </c>
      <c r="AD30" s="407">
        <f>DB!L17*$X30</f>
        <v>276.4999137106721</v>
      </c>
      <c r="AE30" s="401">
        <f>DB!M17*$X30</f>
        <v>0.67156323304977716</v>
      </c>
      <c r="AF30" s="401">
        <f>DB!N17*$X30</f>
        <v>0.33171974213144262</v>
      </c>
      <c r="AG30" s="401">
        <f>DB!O17*$X30</f>
        <v>1.8955413836082419E-2</v>
      </c>
      <c r="AH30" s="401">
        <f>DB!P17*$X30</f>
        <v>2.7079162622974901E-2</v>
      </c>
      <c r="AI30" s="401">
        <f>DB!Q17*$X30</f>
        <v>4.06187439344624E-3</v>
      </c>
      <c r="AJ30" s="401">
        <f>DB!R17*$X30</f>
        <v>6.7697906557437192E-3</v>
      </c>
      <c r="AK30" s="402">
        <f>DB!S17*1000*$X30</f>
        <v>2.7079162622974898E-2</v>
      </c>
      <c r="AL30" s="401">
        <f>DB!T17*$X30</f>
        <v>2.7079162622974898E-4</v>
      </c>
      <c r="AM30" s="400">
        <f>DB!U17*1000*$X30</f>
        <v>2.9787078885272353</v>
      </c>
      <c r="AN30" s="400">
        <f>DB!V17*1000*$X30</f>
        <v>0.37910827672164837</v>
      </c>
      <c r="AO30" s="400">
        <f>DB!W17*1000*$X30</f>
        <v>5.6866241508247366E-2</v>
      </c>
      <c r="AP30" s="401">
        <f>DB!X17*1000*$X30</f>
        <v>8.1237487868924596E-2</v>
      </c>
      <c r="AQ30" s="400">
        <f>DB!Y17*1000*$X30</f>
        <v>1.3539581311487503</v>
      </c>
      <c r="AR30" s="400">
        <f>DB!Z17*1000*$X30</f>
        <v>8.1237487868924685</v>
      </c>
      <c r="AS30" s="400">
        <f>DB!AA17*1000*$X30</f>
        <v>8.1237487868924685</v>
      </c>
      <c r="AT30" s="400">
        <f>DB!AB17*1000*$X30</f>
        <v>1.5164331068865913</v>
      </c>
      <c r="AU30" s="400">
        <f>DB!AC17*1000*$X30</f>
        <v>2.1663330098379876</v>
      </c>
      <c r="AV30" s="400">
        <f>DB!AD17*1000*$X30</f>
        <v>21.663330098379983</v>
      </c>
      <c r="AW30" s="401">
        <f>DB!AE17*1000*$X30</f>
        <v>0.4874249272135488</v>
      </c>
      <c r="AX30" s="401">
        <f>DB!AF17*$X30</f>
        <v>0.16247497573784961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17</v>
      </c>
      <c r="I31" s="224">
        <f>DB!AJ18</f>
        <v>114</v>
      </c>
      <c r="J31" s="224">
        <f>DB!AK18</f>
        <v>94</v>
      </c>
      <c r="K31" s="224">
        <f>DB!AL18</f>
        <v>206</v>
      </c>
      <c r="L31" s="224">
        <f>DB!AM18</f>
        <v>52</v>
      </c>
      <c r="M31" s="224">
        <f>DB!AN18</f>
        <v>68</v>
      </c>
      <c r="N31" s="224">
        <f>DB!AO18</f>
        <v>71</v>
      </c>
      <c r="O31" s="224">
        <f>DB!AP18</f>
        <v>33</v>
      </c>
      <c r="P31" s="224">
        <f>DB!AQ18</f>
        <v>32</v>
      </c>
      <c r="Q31" s="224">
        <f>DB!AR18</f>
        <v>0</v>
      </c>
      <c r="R31" s="224">
        <f t="shared" si="8"/>
        <v>687</v>
      </c>
      <c r="S31" s="224">
        <f>DB!AS18</f>
        <v>3</v>
      </c>
      <c r="T31" s="225">
        <f>DB!C18</f>
        <v>690</v>
      </c>
      <c r="U31" s="335">
        <f>DB!E18</f>
        <v>4180.5</v>
      </c>
      <c r="V31" s="352">
        <f>DB!F18*1000</f>
        <v>5.78856437888202</v>
      </c>
      <c r="W31" s="177">
        <f t="shared" si="9"/>
        <v>6.0586956521739133</v>
      </c>
      <c r="X31" s="402">
        <v>1.0808703585943764</v>
      </c>
      <c r="Y31" s="400">
        <f t="shared" si="7"/>
        <v>6.2566876559488431</v>
      </c>
      <c r="Z31" s="398">
        <f>DB!H18*$X31</f>
        <v>0.9739577117760303</v>
      </c>
      <c r="AA31" s="402">
        <f>DB!I18*$X31</f>
        <v>0.89478975730276278</v>
      </c>
      <c r="AB31" s="402">
        <f>DB!J18*$X31</f>
        <v>0.93333095326340421</v>
      </c>
      <c r="AC31" s="402">
        <f>DB!K18*$X31</f>
        <v>0.96327963150987639</v>
      </c>
      <c r="AD31" s="407">
        <f>DB!L18*$X31</f>
        <v>638.85786317362306</v>
      </c>
      <c r="AE31" s="401">
        <f>DB!M18*$X31</f>
        <v>12.219310992068106</v>
      </c>
      <c r="AF31" s="401">
        <f>DB!N18*$X31</f>
        <v>0.41919807294857209</v>
      </c>
      <c r="AG31" s="401">
        <f>DB!O18*$X31</f>
        <v>4.3796813591641635E-2</v>
      </c>
      <c r="AH31" s="401">
        <f>DB!P18*$X31</f>
        <v>1.2701075941576043</v>
      </c>
      <c r="AI31" s="401">
        <f>DB!Q18*$X31</f>
        <v>0.85090952120904295</v>
      </c>
      <c r="AJ31" s="401">
        <f>DB!R18*$X31</f>
        <v>1.1199470904148303</v>
      </c>
      <c r="AK31" s="402">
        <f>DB!S18*1000*$X31</f>
        <v>0.2314974432701053</v>
      </c>
      <c r="AL31" s="401">
        <f>DB!T18*$X31</f>
        <v>0.27529425686174597</v>
      </c>
      <c r="AM31" s="400">
        <f>DB!U18*1000*$X31</f>
        <v>6.2566876559488431</v>
      </c>
      <c r="AN31" s="400">
        <f>DB!V18*1000*$X31</f>
        <v>11.887706546302759</v>
      </c>
      <c r="AO31" s="400">
        <f>DB!W18*1000*$X31</f>
        <v>3.7540125935692816</v>
      </c>
      <c r="AP31" s="401">
        <f>DB!X18*1000*$X31</f>
        <v>0.2064706926463111</v>
      </c>
      <c r="AQ31" s="400">
        <f>DB!Y18*1000*$X31</f>
        <v>11.887706546302759</v>
      </c>
      <c r="AR31" s="400">
        <f>DB!Z18*1000*$X31</f>
        <v>150.16050374277171</v>
      </c>
      <c r="AS31" s="400">
        <f>DB!AA18*1000*$X31</f>
        <v>24.401081858200403</v>
      </c>
      <c r="AT31" s="400">
        <f>DB!AB18*1000*$X31</f>
        <v>3.5037450873313394</v>
      </c>
      <c r="AU31" s="400">
        <f>DB!AC18*1000*$X31</f>
        <v>11.26203778070777</v>
      </c>
      <c r="AV31" s="400">
        <f>DB!AD18*1000*$X31</f>
        <v>125.13375311897751</v>
      </c>
      <c r="AW31" s="401">
        <f>DB!AE18*1000*$X31</f>
        <v>1.1262037780707879</v>
      </c>
      <c r="AX31" s="401">
        <f>DB!AF18*$X31</f>
        <v>0.4755082618521061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3</v>
      </c>
      <c r="I32" s="224">
        <f>DB!AJ19</f>
        <v>41</v>
      </c>
      <c r="J32" s="224">
        <f>DB!AK19</f>
        <v>10</v>
      </c>
      <c r="K32" s="224">
        <f>DB!AL19</f>
        <v>179</v>
      </c>
      <c r="L32" s="224">
        <f>DB!AM19</f>
        <v>20</v>
      </c>
      <c r="M32" s="224">
        <f>DB!AN19</f>
        <v>17</v>
      </c>
      <c r="N32" s="224">
        <f>DB!AO19</f>
        <v>16</v>
      </c>
      <c r="O32" s="224">
        <f>DB!AP19</f>
        <v>18</v>
      </c>
      <c r="P32" s="224">
        <f>DB!AQ19</f>
        <v>37</v>
      </c>
      <c r="Q32" s="224">
        <f>DB!AR19</f>
        <v>1</v>
      </c>
      <c r="R32" s="224">
        <f t="shared" si="8"/>
        <v>342</v>
      </c>
      <c r="S32" s="224">
        <f>DB!AS19</f>
        <v>0</v>
      </c>
      <c r="T32" s="225">
        <f>DB!C19</f>
        <v>342</v>
      </c>
      <c r="U32" s="335">
        <f>DB!E19</f>
        <v>2126.4499999999998</v>
      </c>
      <c r="V32" s="352">
        <f>DB!F19*1000</f>
        <v>0.89183312999999598</v>
      </c>
      <c r="W32" s="177">
        <f t="shared" si="9"/>
        <v>6.2176900584795316</v>
      </c>
      <c r="X32" s="402">
        <v>1.0808703585943764</v>
      </c>
      <c r="Y32" s="400">
        <f t="shared" si="7"/>
        <v>0.96395599502944074</v>
      </c>
      <c r="Z32" s="398">
        <f>DB!H19*$X32</f>
        <v>5.8801315696796148E-2</v>
      </c>
      <c r="AA32" s="402">
        <f>DB!I19*$X32</f>
        <v>5.425144340025706E-2</v>
      </c>
      <c r="AB32" s="402">
        <f>DB!J19*$X32</f>
        <v>5.6526379548526656E-2</v>
      </c>
      <c r="AC32" s="402">
        <f>DB!K19*$X32</f>
        <v>5.8152251993476546E-2</v>
      </c>
      <c r="AD32" s="407">
        <f>DB!L19*$X32</f>
        <v>98.427618740466144</v>
      </c>
      <c r="AE32" s="401">
        <f>DB!M19*$X32</f>
        <v>4.7715821753957535</v>
      </c>
      <c r="AF32" s="401">
        <f>DB!N19*$X32</f>
        <v>8.4346149565076134E-2</v>
      </c>
      <c r="AG32" s="401">
        <f>DB!O19*$X32</f>
        <v>1.2531427935382788E-3</v>
      </c>
      <c r="AH32" s="401">
        <f>DB!P19*$X32</f>
        <v>0.10025142348306186</v>
      </c>
      <c r="AI32" s="401">
        <f>DB!Q19*$X32</f>
        <v>4.3378019776325133E-2</v>
      </c>
      <c r="AJ32" s="401">
        <f>DB!R19*$X32</f>
        <v>6.8440875647090713E-2</v>
      </c>
      <c r="AK32" s="402">
        <f>DB!S19*1000*$X32</f>
        <v>4.0486151791236803E-2</v>
      </c>
      <c r="AL32" s="401">
        <f>DB!T19*$X32</f>
        <v>5.4945491716678584E-2</v>
      </c>
      <c r="AM32" s="400">
        <f>DB!U19*1000*$X32</f>
        <v>0.96395599502944074</v>
      </c>
      <c r="AN32" s="400">
        <f>DB!V19*1000*$X32</f>
        <v>2.2170987885677347</v>
      </c>
      <c r="AO32" s="400">
        <f>DB!W19*1000*$X32</f>
        <v>3.5666371816089365E-2</v>
      </c>
      <c r="AP32" s="401">
        <f>DB!X19*1000*$X32</f>
        <v>3.1810547835971793E-2</v>
      </c>
      <c r="AQ32" s="400">
        <f>DB!Y19*1000*$X32</f>
        <v>1.8315163905559346</v>
      </c>
      <c r="AR32" s="400">
        <f>DB!Z19*1000*$X32</f>
        <v>23.134943880706683</v>
      </c>
      <c r="AS32" s="400">
        <f>DB!AA19*1000*$X32</f>
        <v>3.7594283806148359</v>
      </c>
      <c r="AT32" s="400">
        <f>DB!AB19*1000*$X32</f>
        <v>0.53981535721648821</v>
      </c>
      <c r="AU32" s="400">
        <f>DB!AC19*1000*$X32</f>
        <v>1.7351207910529904</v>
      </c>
      <c r="AV32" s="400">
        <f>DB!AD19*1000*$X32</f>
        <v>19.279119900588903</v>
      </c>
      <c r="AW32" s="401">
        <f>DB!AE19*1000*$X32</f>
        <v>0.17351207910530009</v>
      </c>
      <c r="AX32" s="401">
        <f>DB!AF19*$X32</f>
        <v>7.3260655622237505E-2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82</v>
      </c>
      <c r="I33" s="224">
        <f>DB!AJ20</f>
        <v>280</v>
      </c>
      <c r="J33" s="224">
        <f>DB!AK20</f>
        <v>100</v>
      </c>
      <c r="K33" s="224">
        <f>DB!AL20</f>
        <v>699</v>
      </c>
      <c r="L33" s="224">
        <f>DB!AM20</f>
        <v>142</v>
      </c>
      <c r="M33" s="224">
        <f>DB!AN20</f>
        <v>203</v>
      </c>
      <c r="N33" s="224">
        <f>DB!AO20</f>
        <v>244</v>
      </c>
      <c r="O33" s="224">
        <f>DB!AP20</f>
        <v>466</v>
      </c>
      <c r="P33" s="224">
        <f>DB!AQ20</f>
        <v>533</v>
      </c>
      <c r="Q33" s="224">
        <f>DB!AR20</f>
        <v>50</v>
      </c>
      <c r="R33" s="224">
        <f t="shared" si="8"/>
        <v>2799</v>
      </c>
      <c r="S33" s="224">
        <f>DB!AS20</f>
        <v>1</v>
      </c>
      <c r="T33" s="225">
        <f>DB!C20</f>
        <v>2800</v>
      </c>
      <c r="U33" s="335">
        <f>DB!E20</f>
        <v>15788.129999999899</v>
      </c>
      <c r="V33" s="352">
        <f>DB!F20*1000</f>
        <v>8.9512088115348494</v>
      </c>
      <c r="W33" s="177">
        <f t="shared" si="9"/>
        <v>5.6386178571428207</v>
      </c>
      <c r="X33" s="402">
        <v>1.0808703585943764</v>
      </c>
      <c r="Y33" s="400">
        <f t="shared" si="7"/>
        <v>9.6750962779768148</v>
      </c>
      <c r="Z33" s="398">
        <f>DB!H20*$X33</f>
        <v>0.59340590504926582</v>
      </c>
      <c r="AA33" s="402">
        <f>DB!I20*$X33</f>
        <v>0.54619143521270874</v>
      </c>
      <c r="AB33" s="402">
        <f>DB!J20*$X33</f>
        <v>0.56979867013099161</v>
      </c>
      <c r="AC33" s="402">
        <f>DB!K20*$X33</f>
        <v>0.58669783829650501</v>
      </c>
      <c r="AD33" s="407">
        <f>DB!L20*$X33</f>
        <v>987.90473075165073</v>
      </c>
      <c r="AE33" s="401">
        <f>DB!M20*$X33</f>
        <v>20.143550450748421</v>
      </c>
      <c r="AF33" s="401">
        <f>DB!N20*$X33</f>
        <v>0.79819544293311728</v>
      </c>
      <c r="AG33" s="401">
        <f>DB!O20*$X33</f>
        <v>1.2577625161369638E-2</v>
      </c>
      <c r="AH33" s="401">
        <f>DB!P20*$X33</f>
        <v>1.1610115533572265</v>
      </c>
      <c r="AI33" s="401">
        <f>DB!Q20*$X33</f>
        <v>0.74498241340421101</v>
      </c>
      <c r="AJ33" s="401">
        <f>DB!R20*$X33</f>
        <v>0.6675816431804007</v>
      </c>
      <c r="AK33" s="402">
        <f>DB!S20*1000*$X33</f>
        <v>1.3545134789167552</v>
      </c>
      <c r="AL33" s="401">
        <f>DB!T20*$X33</f>
        <v>1.5383403081983231</v>
      </c>
      <c r="AM33" s="400">
        <f>DB!U20*1000*$X33</f>
        <v>9.6750962779768148</v>
      </c>
      <c r="AN33" s="400">
        <f>DB!V20*1000*$X33</f>
        <v>22.252721439347372</v>
      </c>
      <c r="AO33" s="400">
        <f>DB!W20*1000*$X33</f>
        <v>0.60953106551254954</v>
      </c>
      <c r="AP33" s="401">
        <f>DB!X20*1000*$X33</f>
        <v>0.31927817717323698</v>
      </c>
      <c r="AQ33" s="400">
        <f>DB!Y20*1000*$X33</f>
        <v>18.382682928155933</v>
      </c>
      <c r="AR33" s="400">
        <f>DB!Z20*1000*$X33</f>
        <v>232.20231067143666</v>
      </c>
      <c r="AS33" s="400">
        <f>DB!AA20*1000*$X33</f>
        <v>37.73287548410967</v>
      </c>
      <c r="AT33" s="400">
        <f>DB!AB20*1000*$X33</f>
        <v>5.4180539156669996</v>
      </c>
      <c r="AU33" s="400">
        <f>DB!AC20*1000*$X33</f>
        <v>17.415173300358017</v>
      </c>
      <c r="AV33" s="400">
        <f>DB!AD20*1000*$X33</f>
        <v>193.50192555953092</v>
      </c>
      <c r="AW33" s="401">
        <f>DB!AE20*1000*$X33</f>
        <v>1.7415173300358668</v>
      </c>
      <c r="AX33" s="401">
        <f>DB!AF20*$X33</f>
        <v>0.73530731712624164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35</v>
      </c>
      <c r="I34" s="224">
        <f>DB!AJ21</f>
        <v>41</v>
      </c>
      <c r="J34" s="224">
        <f>DB!AK21</f>
        <v>10</v>
      </c>
      <c r="K34" s="224">
        <f>DB!AL21</f>
        <v>34</v>
      </c>
      <c r="L34" s="224">
        <f>DB!AM21</f>
        <v>13</v>
      </c>
      <c r="M34" s="224">
        <f>DB!AN21</f>
        <v>10</v>
      </c>
      <c r="N34" s="224">
        <f>DB!AO21</f>
        <v>9</v>
      </c>
      <c r="O34" s="224">
        <f>DB!AP21</f>
        <v>11</v>
      </c>
      <c r="P34" s="224">
        <f>DB!AQ21</f>
        <v>13</v>
      </c>
      <c r="Q34" s="224">
        <f>DB!AR21</f>
        <v>0</v>
      </c>
      <c r="R34" s="224">
        <f t="shared" si="8"/>
        <v>176</v>
      </c>
      <c r="S34" s="224">
        <f>DB!AS21</f>
        <v>0</v>
      </c>
      <c r="T34" s="225">
        <f>DB!C21</f>
        <v>176</v>
      </c>
      <c r="U34" s="335">
        <f>DB!E21</f>
        <v>707.6</v>
      </c>
      <c r="V34" s="352">
        <f>DB!F21*1000</f>
        <v>1.2736799999999999</v>
      </c>
      <c r="W34" s="177">
        <f t="shared" si="9"/>
        <v>4.0204545454545455</v>
      </c>
      <c r="X34" s="402">
        <v>1.0808703585943764</v>
      </c>
      <c r="Y34" s="400">
        <f t="shared" si="7"/>
        <v>1.3766829583344853</v>
      </c>
      <c r="Z34" s="398">
        <f>DB!H21*$X34</f>
        <v>0.10022251936675042</v>
      </c>
      <c r="AA34" s="402">
        <f>DB!I21*$X34</f>
        <v>8.7557036150073375E-2</v>
      </c>
      <c r="AB34" s="402">
        <f>DB!J21*$X34</f>
        <v>9.3063767983411094E-2</v>
      </c>
      <c r="AC34" s="402">
        <f>DB!K21*$X34</f>
        <v>9.7606821745915007E-2</v>
      </c>
      <c r="AD34" s="407">
        <f>DB!L21*$X34</f>
        <v>140.57034350961763</v>
      </c>
      <c r="AE34" s="401">
        <f>DB!M21*$X34</f>
        <v>2.6886618176272501</v>
      </c>
      <c r="AF34" s="401">
        <f>DB!N21*$X34</f>
        <v>9.2237758208410625E-2</v>
      </c>
      <c r="AG34" s="401">
        <f>DB!O21*$X34</f>
        <v>9.6367807083414091E-3</v>
      </c>
      <c r="AH34" s="401">
        <f>DB!P21*$X34</f>
        <v>0.27946664054190057</v>
      </c>
      <c r="AI34" s="401">
        <f>DB!Q21*$X34</f>
        <v>0.18722888233349003</v>
      </c>
      <c r="AJ34" s="401">
        <f>DB!R21*$X34</f>
        <v>0.24642624954187289</v>
      </c>
      <c r="AK34" s="402">
        <f>DB!S21*1000*$X34</f>
        <v>5.0937269458375956E-2</v>
      </c>
      <c r="AL34" s="401">
        <f>DB!T21*$X34</f>
        <v>0.37308108170864557</v>
      </c>
      <c r="AM34" s="400">
        <f>DB!U21*1000*$X34</f>
        <v>3.5793756916696617</v>
      </c>
      <c r="AN34" s="400">
        <f>DB!V21*1000*$X34</f>
        <v>2.6156976208355225</v>
      </c>
      <c r="AO34" s="400">
        <f>DB!W21*1000*$X34</f>
        <v>0.82600977500069117</v>
      </c>
      <c r="AP34" s="401">
        <f>DB!X21*1000*$X34</f>
        <v>4.5430537625038021E-2</v>
      </c>
      <c r="AQ34" s="400">
        <f>DB!Y21*1000*$X34</f>
        <v>2.6156976208355225</v>
      </c>
      <c r="AR34" s="400">
        <f>DB!Z21*1000*$X34</f>
        <v>33.040391000027647</v>
      </c>
      <c r="AS34" s="400">
        <f>DB!AA21*1000*$X34</f>
        <v>5.3690635375044931</v>
      </c>
      <c r="AT34" s="400">
        <f>DB!AB21*1000*$X34</f>
        <v>0.77094245666731187</v>
      </c>
      <c r="AU34" s="400">
        <f>DB!AC21*1000*$X34</f>
        <v>2.4780293250020735</v>
      </c>
      <c r="AV34" s="400">
        <f>DB!AD21*1000*$X34</f>
        <v>27.533659166689706</v>
      </c>
      <c r="AW34" s="401">
        <f>DB!AE21*1000*$X34</f>
        <v>0.24780293250020735</v>
      </c>
      <c r="AX34" s="401">
        <f>DB!AF21*$X34</f>
        <v>0.10462790483342078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24</v>
      </c>
      <c r="I35" s="227">
        <f>DB!AJ22</f>
        <v>46</v>
      </c>
      <c r="J35" s="227">
        <f>DB!AK22</f>
        <v>18</v>
      </c>
      <c r="K35" s="227">
        <f>DB!AL22</f>
        <v>65</v>
      </c>
      <c r="L35" s="227">
        <f>DB!AM22</f>
        <v>15</v>
      </c>
      <c r="M35" s="227">
        <f>DB!AN22</f>
        <v>69</v>
      </c>
      <c r="N35" s="227">
        <f>DB!AO22</f>
        <v>114</v>
      </c>
      <c r="O35" s="227">
        <f>DB!AP22</f>
        <v>213</v>
      </c>
      <c r="P35" s="227">
        <f>DB!AQ22</f>
        <v>245</v>
      </c>
      <c r="Q35" s="227">
        <f>DB!AR22</f>
        <v>13</v>
      </c>
      <c r="R35" s="227">
        <f t="shared" si="8"/>
        <v>822</v>
      </c>
      <c r="S35" s="227">
        <f>DB!AS22</f>
        <v>1</v>
      </c>
      <c r="T35" s="228">
        <f>DB!C22</f>
        <v>823</v>
      </c>
      <c r="U35" s="336">
        <f>DB!E22</f>
        <v>5936.29</v>
      </c>
      <c r="V35" s="353">
        <f>DB!F22*1000</f>
        <v>10.685322000000001</v>
      </c>
      <c r="W35" s="204">
        <f t="shared" si="9"/>
        <v>7.2129890643985419</v>
      </c>
      <c r="X35" s="408">
        <v>1.0808703585943764</v>
      </c>
      <c r="Y35" s="411">
        <f t="shared" si="7"/>
        <v>11.549447821836381</v>
      </c>
      <c r="Z35" s="412">
        <f>DB!H22*$X35</f>
        <v>0.42039990071484745</v>
      </c>
      <c r="AA35" s="413">
        <f>DB!I22*$X35</f>
        <v>0.36727244073439258</v>
      </c>
      <c r="AB35" s="413">
        <f>DB!J22*$X35</f>
        <v>0.39037133637806748</v>
      </c>
      <c r="AC35" s="413">
        <f>DB!K22*$X35</f>
        <v>0.40885045289300675</v>
      </c>
      <c r="AD35" s="414">
        <f>DB!L22*$X35</f>
        <v>1178.4363590532423</v>
      </c>
      <c r="AE35" s="415">
        <f>DB!M22*$X35</f>
        <v>8.9854704053886607</v>
      </c>
      <c r="AF35" s="415">
        <f>DB!N22*$X35</f>
        <v>0.42732956940795036</v>
      </c>
      <c r="AG35" s="415">
        <f>DB!O22*$X35</f>
        <v>8.0846134752854112E-2</v>
      </c>
      <c r="AH35" s="415">
        <f>DB!P22*$X35</f>
        <v>0.92395582574691248</v>
      </c>
      <c r="AI35" s="415">
        <f>DB!Q22*$X35</f>
        <v>0.51972515198263058</v>
      </c>
      <c r="AJ35" s="415">
        <f>DB!R22*$X35</f>
        <v>0.69296686931017526</v>
      </c>
      <c r="AK35" s="413">
        <f>DB!S22*1000*$X35</f>
        <v>0.57747239109181892</v>
      </c>
      <c r="AL35" s="415">
        <f>DB!T22*$X35</f>
        <v>1.5707249037697477</v>
      </c>
      <c r="AM35" s="416">
        <f>DB!U22*1000*$X35</f>
        <v>30.028564336774373</v>
      </c>
      <c r="AN35" s="416">
        <f>DB!V22*1000*$X35</f>
        <v>8.2001079535038297</v>
      </c>
      <c r="AO35" s="416">
        <f>DB!W22*1000*$X35</f>
        <v>6.8141742148834741</v>
      </c>
      <c r="AP35" s="415">
        <f>DB!X22*1000*$X35</f>
        <v>3.926812259424358</v>
      </c>
      <c r="AQ35" s="416">
        <f>DB!Y22*1000*$X35</f>
        <v>14.321315299077002</v>
      </c>
      <c r="AR35" s="416">
        <f>DB!Z22*1000*$X35</f>
        <v>81.077123709291925</v>
      </c>
      <c r="AS35" s="416">
        <f>DB!AA22*1000*$X35</f>
        <v>66.178336019122554</v>
      </c>
      <c r="AT35" s="416">
        <f>DB!AB22*1000*$X35</f>
        <v>3.233845390114197</v>
      </c>
      <c r="AU35" s="416">
        <f>DB!AC22*1000*$X35</f>
        <v>9.1240637792507719</v>
      </c>
      <c r="AV35" s="416">
        <f>DB!AD22*1000*$X35</f>
        <v>217.82258591983518</v>
      </c>
      <c r="AW35" s="415">
        <f>DB!AE22*1000*$X35</f>
        <v>5.1972515198263922</v>
      </c>
      <c r="AX35" s="415">
        <f>DB!AF22*$X35</f>
        <v>1.7093182776318057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39995</v>
      </c>
      <c r="U36" s="337">
        <f>SUM(U27:U35)</f>
        <v>271027.29999999976</v>
      </c>
      <c r="V36" s="354">
        <f t="shared" ref="V36:AX36" si="10">SUM(V27:V35)</f>
        <v>650.76765564831567</v>
      </c>
      <c r="W36" s="232"/>
      <c r="X36" s="396"/>
      <c r="Y36" s="445">
        <f t="shared" ref="Y36" si="11">SUM(Y27:Y35)</f>
        <v>703.39546932221663</v>
      </c>
      <c r="Z36" s="452">
        <f t="shared" si="10"/>
        <v>65.771612940936564</v>
      </c>
      <c r="AA36" s="453">
        <f t="shared" si="10"/>
        <v>60.455572579638925</v>
      </c>
      <c r="AB36" s="453">
        <f t="shared" si="10"/>
        <v>63.108259134893281</v>
      </c>
      <c r="AC36" s="453">
        <f t="shared" si="10"/>
        <v>65.114167628569348</v>
      </c>
      <c r="AD36" s="454">
        <f>SUM(AD27:AD35)</f>
        <v>71821.449922419808</v>
      </c>
      <c r="AE36" s="455">
        <f t="shared" si="10"/>
        <v>1864.7078492471242</v>
      </c>
      <c r="AF36" s="455">
        <f t="shared" si="10"/>
        <v>39.195422104060171</v>
      </c>
      <c r="AG36" s="455">
        <f t="shared" si="10"/>
        <v>6.0060634004817537</v>
      </c>
      <c r="AH36" s="455">
        <f t="shared" si="10"/>
        <v>221.29847455058561</v>
      </c>
      <c r="AI36" s="455">
        <f t="shared" si="10"/>
        <v>99.847383927812388</v>
      </c>
      <c r="AJ36" s="455">
        <f t="shared" si="10"/>
        <v>120.55909166736541</v>
      </c>
      <c r="AK36" s="453">
        <f t="shared" ref="AK36" si="12">SUM(AK27:AK35)</f>
        <v>51.906308596965481</v>
      </c>
      <c r="AL36" s="455">
        <f t="shared" si="10"/>
        <v>514.84949316960217</v>
      </c>
      <c r="AM36" s="456">
        <f t="shared" si="10"/>
        <v>1941.791394106433</v>
      </c>
      <c r="AN36" s="456">
        <f t="shared" si="10"/>
        <v>1377.2211690817203</v>
      </c>
      <c r="AO36" s="456">
        <f t="shared" ref="AO36" si="13">SUM(AO27:AO35)</f>
        <v>163.59869583148406</v>
      </c>
      <c r="AP36" s="455">
        <f t="shared" si="10"/>
        <v>70.19019855056753</v>
      </c>
      <c r="AQ36" s="456">
        <f t="shared" ref="AQ36:AR36" si="14">SUM(AQ27:AQ35)</f>
        <v>1042.8121755671723</v>
      </c>
      <c r="AR36" s="456">
        <f t="shared" si="14"/>
        <v>10051.554532453381</v>
      </c>
      <c r="AS36" s="456">
        <f t="shared" si="10"/>
        <v>2512.9181971622234</v>
      </c>
      <c r="AT36" s="456">
        <f t="shared" si="10"/>
        <v>390.66761743033226</v>
      </c>
      <c r="AU36" s="456">
        <f t="shared" si="10"/>
        <v>1058.0548210502361</v>
      </c>
      <c r="AV36" s="456">
        <f t="shared" si="10"/>
        <v>9097.1363922365235</v>
      </c>
      <c r="AW36" s="455">
        <f t="shared" ref="AW36" si="15">SUM(AW27:AW35)</f>
        <v>88.502477375685174</v>
      </c>
      <c r="AX36" s="455">
        <f t="shared" si="10"/>
        <v>44.562080993094703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15</v>
      </c>
      <c r="I38" s="230">
        <f t="shared" si="16"/>
        <v>171</v>
      </c>
      <c r="J38" s="230">
        <f t="shared" si="16"/>
        <v>64</v>
      </c>
      <c r="K38" s="230">
        <f t="shared" si="16"/>
        <v>222</v>
      </c>
      <c r="L38" s="230">
        <f t="shared" si="16"/>
        <v>371</v>
      </c>
      <c r="M38" s="230">
        <f t="shared" si="16"/>
        <v>1265</v>
      </c>
      <c r="N38" s="230">
        <f t="shared" si="16"/>
        <v>1876</v>
      </c>
      <c r="O38" s="230">
        <f t="shared" si="16"/>
        <v>3014</v>
      </c>
      <c r="P38" s="230">
        <f t="shared" si="16"/>
        <v>2663</v>
      </c>
      <c r="Q38" s="230">
        <f t="shared" si="16"/>
        <v>302</v>
      </c>
      <c r="R38" s="230">
        <f t="shared" si="16"/>
        <v>9963</v>
      </c>
      <c r="S38" s="230">
        <f t="shared" si="16"/>
        <v>41</v>
      </c>
      <c r="T38" s="231">
        <f>SUM(T25,T36)</f>
        <v>49999</v>
      </c>
      <c r="U38" s="337">
        <f t="shared" ref="U38:AX38" si="17">SUM(U25,U36)</f>
        <v>538284.4399999989</v>
      </c>
      <c r="V38" s="354">
        <f t="shared" si="17"/>
        <v>1778.7646267705918</v>
      </c>
      <c r="W38" s="232"/>
      <c r="X38" s="396"/>
      <c r="Y38" s="445">
        <f t="shared" ref="Y38" si="18">SUM(Y25,Y36)</f>
        <v>1922.6139599925214</v>
      </c>
      <c r="Z38" s="447">
        <f t="shared" si="17"/>
        <v>118.8166213880699</v>
      </c>
      <c r="AA38" s="448">
        <f t="shared" si="17"/>
        <v>98.52397849631511</v>
      </c>
      <c r="AB38" s="448">
        <f t="shared" si="17"/>
        <v>105.23959601166572</v>
      </c>
      <c r="AC38" s="448">
        <f t="shared" si="17"/>
        <v>114.12374579227993</v>
      </c>
      <c r="AD38" s="444">
        <f>SUM(AD25,AD36)</f>
        <v>196213.02847728675</v>
      </c>
      <c r="AE38" s="449">
        <f t="shared" si="17"/>
        <v>2633.0231017126248</v>
      </c>
      <c r="AF38" s="449">
        <f t="shared" si="17"/>
        <v>147.91359446641678</v>
      </c>
      <c r="AG38" s="449">
        <f t="shared" si="17"/>
        <v>13.817248087141667</v>
      </c>
      <c r="AH38" s="449">
        <f t="shared" si="17"/>
        <v>258.24035039368022</v>
      </c>
      <c r="AI38" s="449">
        <f t="shared" si="17"/>
        <v>117.29473677460945</v>
      </c>
      <c r="AJ38" s="449">
        <f t="shared" si="17"/>
        <v>141.69780684998804</v>
      </c>
      <c r="AK38" s="448">
        <f t="shared" ref="AK38" si="19">SUM(AK25,AK36)</f>
        <v>171.68769155107105</v>
      </c>
      <c r="AL38" s="449">
        <f t="shared" si="17"/>
        <v>543.23143596126795</v>
      </c>
      <c r="AM38" s="445">
        <f t="shared" si="17"/>
        <v>13142.424128535305</v>
      </c>
      <c r="AN38" s="445">
        <f t="shared" si="17"/>
        <v>2467.368664471659</v>
      </c>
      <c r="AO38" s="445">
        <f t="shared" ref="AO38" si="20">SUM(AO25,AO36)</f>
        <v>2622.9188696815645</v>
      </c>
      <c r="AP38" s="449">
        <f t="shared" si="17"/>
        <v>479.23193191737096</v>
      </c>
      <c r="AQ38" s="445">
        <f t="shared" ref="AQ38:AR38" si="21">SUM(AQ25,AQ36)</f>
        <v>4858.1763288371858</v>
      </c>
      <c r="AR38" s="445">
        <f t="shared" si="21"/>
        <v>16640.117038877343</v>
      </c>
      <c r="AS38" s="445">
        <f t="shared" si="17"/>
        <v>27939.861128165765</v>
      </c>
      <c r="AT38" s="445">
        <f t="shared" si="17"/>
        <v>1073.4299722056974</v>
      </c>
      <c r="AU38" s="445">
        <f t="shared" si="17"/>
        <v>2000.4501768188602</v>
      </c>
      <c r="AV38" s="445">
        <f t="shared" si="17"/>
        <v>33377.027328157041</v>
      </c>
      <c r="AW38" s="449">
        <f t="shared" ref="AW38" si="22">SUM(AW25,AW36)</f>
        <v>300.54143242362733</v>
      </c>
      <c r="AX38" s="449">
        <f t="shared" si="17"/>
        <v>774.29502016727963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1</v>
      </c>
      <c r="I43" s="224">
        <f>DB!AJ38</f>
        <v>0</v>
      </c>
      <c r="J43" s="224">
        <f>DB!AK38</f>
        <v>0</v>
      </c>
      <c r="K43" s="224">
        <f>DB!AL38</f>
        <v>2</v>
      </c>
      <c r="L43" s="224">
        <f>DB!AM38</f>
        <v>1</v>
      </c>
      <c r="M43" s="224">
        <f>DB!AN38</f>
        <v>4</v>
      </c>
      <c r="N43" s="224">
        <f>DB!AO38</f>
        <v>2</v>
      </c>
      <c r="O43" s="224">
        <f>DB!AP38</f>
        <v>10</v>
      </c>
      <c r="P43" s="224">
        <f>DB!AQ38</f>
        <v>15</v>
      </c>
      <c r="Q43" s="224">
        <f>DB!AR38</f>
        <v>0</v>
      </c>
      <c r="R43" s="224">
        <f>SUM(H43:Q43)</f>
        <v>35</v>
      </c>
      <c r="S43" s="224">
        <f>DB!AS38</f>
        <v>0</v>
      </c>
      <c r="T43" s="225">
        <f>DB!C38</f>
        <v>35</v>
      </c>
      <c r="U43" s="335">
        <f>DB!E38</f>
        <v>494.3</v>
      </c>
      <c r="V43" s="352">
        <f>DB!F38*1000</f>
        <v>2.0013627475862101</v>
      </c>
      <c r="W43" s="177">
        <f t="shared" ref="W43:W49" si="23">IF(T43=0,0,U43/T43)</f>
        <v>14.122857142857143</v>
      </c>
      <c r="X43" s="457">
        <v>0.52288202247191007</v>
      </c>
      <c r="Y43" s="400">
        <f t="shared" ref="Y43:Y45" si="24">V43*X43</f>
        <v>1.0464766011578164</v>
      </c>
      <c r="Z43" s="398">
        <f>DB!H38*$X43</f>
        <v>1.8340879378186976E-2</v>
      </c>
      <c r="AA43" s="402">
        <f>DB!I38*$X43</f>
        <v>1.4265128405256551E-2</v>
      </c>
      <c r="AB43" s="402">
        <f>DB!J38*$X43</f>
        <v>1.6303003891721762E-2</v>
      </c>
      <c r="AC43" s="402">
        <f>DB!K38*$X43</f>
        <v>1.8340879378186976E-2</v>
      </c>
      <c r="AD43" s="407">
        <f>DB!L38*$X43</f>
        <v>100.39458894020295</v>
      </c>
      <c r="AE43" s="401">
        <f>DB!M38*$X43</f>
        <v>1.550878322915882</v>
      </c>
      <c r="AF43" s="401">
        <f>DB!N38*$X43</f>
        <v>5.4974657811926904E-2</v>
      </c>
      <c r="AG43" s="401">
        <f>DB!O38*$X43</f>
        <v>0.36284197789235473</v>
      </c>
      <c r="AH43" s="401">
        <f>DB!P38*$X43</f>
        <v>7.1207975996965711E-2</v>
      </c>
      <c r="AI43" s="401">
        <f>DB!Q38*$X43</f>
        <v>5.7936750009555428E-2</v>
      </c>
      <c r="AJ43" s="401">
        <f>DB!R38*$X43</f>
        <v>2.801703264008875E-2</v>
      </c>
      <c r="AK43" s="402">
        <f>DB!S38*1000*$X43</f>
        <v>9.2280209374825499E-3</v>
      </c>
      <c r="AL43" s="401">
        <f>DB!T38*$X43</f>
        <v>2.9824583132997722E-2</v>
      </c>
      <c r="AM43" s="400">
        <f>DB!U38*1000*$X43</f>
        <v>0</v>
      </c>
      <c r="AN43" s="400">
        <f>DB!V38*1000*$X43</f>
        <v>5.6129199516646606</v>
      </c>
      <c r="AO43" s="400">
        <f>DB!W38*1000*$X43</f>
        <v>4.4998493849786039</v>
      </c>
      <c r="AP43" s="401">
        <f>DB!X38*1000*$X43</f>
        <v>1.6743625618525029</v>
      </c>
      <c r="AQ43" s="400">
        <f>DB!Y38*1000*$X43</f>
        <v>2.0929532023156279</v>
      </c>
      <c r="AR43" s="400">
        <f>DB!Z38*1000*$X43</f>
        <v>0</v>
      </c>
      <c r="AS43" s="400">
        <f>DB!AA38*1000*$X43</f>
        <v>0</v>
      </c>
      <c r="AT43" s="400">
        <f>DB!AB38*1000*$X43</f>
        <v>1.8836578820840653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12</v>
      </c>
      <c r="I44" s="224">
        <f>DB!AJ39</f>
        <v>22</v>
      </c>
      <c r="J44" s="224">
        <f>DB!AK39</f>
        <v>23</v>
      </c>
      <c r="K44" s="224">
        <f>DB!AL39</f>
        <v>25</v>
      </c>
      <c r="L44" s="224">
        <f>DB!AM39</f>
        <v>9</v>
      </c>
      <c r="M44" s="224">
        <f>DB!AN39</f>
        <v>4</v>
      </c>
      <c r="N44" s="224">
        <f>DB!AO39</f>
        <v>5</v>
      </c>
      <c r="O44" s="224">
        <f>DB!AP39</f>
        <v>32</v>
      </c>
      <c r="P44" s="224">
        <f>DB!AQ39</f>
        <v>48</v>
      </c>
      <c r="Q44" s="224">
        <f>DB!AR39</f>
        <v>6</v>
      </c>
      <c r="R44" s="224">
        <f t="shared" ref="R44:R45" si="25">SUM(H44:Q44)</f>
        <v>186</v>
      </c>
      <c r="S44" s="224">
        <f>DB!AS39</f>
        <v>2</v>
      </c>
      <c r="T44" s="225">
        <f>DB!C39</f>
        <v>188</v>
      </c>
      <c r="U44" s="335">
        <f>DB!E39</f>
        <v>4963.25</v>
      </c>
      <c r="V44" s="352">
        <f>DB!F39*1000</f>
        <v>18.947703199999999</v>
      </c>
      <c r="W44" s="177">
        <f t="shared" si="23"/>
        <v>26.400265957446809</v>
      </c>
      <c r="X44" s="457">
        <v>0.52288202247191007</v>
      </c>
      <c r="Y44" s="400">
        <f t="shared" si="24"/>
        <v>9.9074133704134812</v>
      </c>
      <c r="Z44" s="398">
        <f>DB!H39*$X44</f>
        <v>0.17364045538672046</v>
      </c>
      <c r="AA44" s="402">
        <f>DB!I39*$X44</f>
        <v>0.1350536875230047</v>
      </c>
      <c r="AB44" s="402">
        <f>DB!J39*$X44</f>
        <v>0.15434707145486257</v>
      </c>
      <c r="AC44" s="402">
        <f>DB!K39*$X44</f>
        <v>0.17364045538672046</v>
      </c>
      <c r="AD44" s="407">
        <f>DB!L39*$X44</f>
        <v>950.47580775610516</v>
      </c>
      <c r="AE44" s="401">
        <f>DB!M39*$X44</f>
        <v>14.682786614952782</v>
      </c>
      <c r="AF44" s="401">
        <f>DB!N39*$X44</f>
        <v>0.9427170526368378</v>
      </c>
      <c r="AG44" s="401">
        <f>DB!O39*$X44</f>
        <v>3.4351704177051849</v>
      </c>
      <c r="AH44" s="401">
        <f>DB!P39*$X44</f>
        <v>0.67415444615949738</v>
      </c>
      <c r="AI44" s="401">
        <f>DB!Q39*$X44</f>
        <v>0.54851043114380149</v>
      </c>
      <c r="AJ44" s="401">
        <f>DB!R39*$X44</f>
        <v>0.26524847614425195</v>
      </c>
      <c r="AK44" s="402">
        <f>DB!S39*1000*$X44</f>
        <v>8.736537244819137E-2</v>
      </c>
      <c r="AL44" s="401">
        <f>DB!T39*$X44</f>
        <v>0.28236128105678426</v>
      </c>
      <c r="AM44" s="400">
        <f>DB!U39*1000*$X44</f>
        <v>0</v>
      </c>
      <c r="AN44" s="400">
        <f>DB!V39*1000*$X44</f>
        <v>53.139762623126813</v>
      </c>
      <c r="AO44" s="400">
        <f>DB!W39*1000*$X44</f>
        <v>42.601877492777973</v>
      </c>
      <c r="AP44" s="401">
        <f>DB!X39*1000*$X44</f>
        <v>15.851861392661572</v>
      </c>
      <c r="AQ44" s="400">
        <f>DB!Y39*1000*$X44</f>
        <v>19.814826740826962</v>
      </c>
      <c r="AR44" s="400">
        <f>DB!Z39*1000*$X44</f>
        <v>0</v>
      </c>
      <c r="AS44" s="400">
        <f>DB!AA39*1000*$X44</f>
        <v>0</v>
      </c>
      <c r="AT44" s="400">
        <f>DB!AB39*1000*$X44</f>
        <v>17.833344066744267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2</v>
      </c>
      <c r="I45" s="227">
        <f>DB!AJ40</f>
        <v>0</v>
      </c>
      <c r="J45" s="227">
        <f>DB!AK40</f>
        <v>1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2</v>
      </c>
      <c r="P45" s="227">
        <f>DB!AQ40</f>
        <v>4</v>
      </c>
      <c r="Q45" s="227">
        <f>DB!AR40</f>
        <v>0</v>
      </c>
      <c r="R45" s="227">
        <f t="shared" si="25"/>
        <v>9</v>
      </c>
      <c r="S45" s="227">
        <f>DB!AS40</f>
        <v>0</v>
      </c>
      <c r="T45" s="228">
        <f>DB!C40</f>
        <v>9</v>
      </c>
      <c r="U45" s="336">
        <f>DB!E40</f>
        <v>1212.4000000000001</v>
      </c>
      <c r="V45" s="353">
        <f>DB!F40*1000</f>
        <v>4.66798248</v>
      </c>
      <c r="W45" s="204">
        <f t="shared" si="23"/>
        <v>134.71111111111111</v>
      </c>
      <c r="X45" s="458">
        <v>0.52288202247191007</v>
      </c>
      <c r="Y45" s="411">
        <f t="shared" si="24"/>
        <v>2.4408041200058426</v>
      </c>
      <c r="Z45" s="412">
        <f>DB!H40*$X45</f>
        <v>4.3253618273998262E-2</v>
      </c>
      <c r="AA45" s="413">
        <f>DB!I40*$X45</f>
        <v>3.3509671300185485E-2</v>
      </c>
      <c r="AB45" s="413">
        <f>DB!J40*$X45</f>
        <v>3.8262816165459998E-2</v>
      </c>
      <c r="AC45" s="413">
        <f>DB!K40*$X45</f>
        <v>4.3253618273998262E-2</v>
      </c>
      <c r="AD45" s="414">
        <f>DB!L40*$X45</f>
        <v>234.16054027431338</v>
      </c>
      <c r="AE45" s="415">
        <f>DB!M40*$X45</f>
        <v>3.6172717058486583</v>
      </c>
      <c r="AF45" s="415">
        <f>DB!N40*$X45</f>
        <v>0.22956053577036439</v>
      </c>
      <c r="AG45" s="415">
        <f>DB!O40*$X45</f>
        <v>0.84629335579111609</v>
      </c>
      <c r="AH45" s="415">
        <f>DB!P40*$X45</f>
        <v>0.16608562580221564</v>
      </c>
      <c r="AI45" s="415">
        <f>DB!Q40*$X45</f>
        <v>0.13513179173486867</v>
      </c>
      <c r="AJ45" s="415">
        <f>DB!R40*$X45</f>
        <v>6.5346983031065467E-2</v>
      </c>
      <c r="AK45" s="413">
        <f>DB!S40*1000*$X45</f>
        <v>2.1523454512778806E-2</v>
      </c>
      <c r="AL45" s="415">
        <f>DB!T40*$X45</f>
        <v>6.9562917420166515E-2</v>
      </c>
      <c r="AM45" s="416">
        <f>DB!U40*1000*$X45</f>
        <v>0</v>
      </c>
      <c r="AN45" s="416">
        <f>DB!V40*1000*$X45</f>
        <v>13.091585734576814</v>
      </c>
      <c r="AO45" s="416">
        <f>DB!W40*1000*$X45</f>
        <v>10.495457716025122</v>
      </c>
      <c r="AP45" s="415">
        <f>DB!X40*1000*$X45</f>
        <v>3.905286592009348</v>
      </c>
      <c r="AQ45" s="416">
        <f>DB!Y40*1000*$X45</f>
        <v>4.8816082400116851</v>
      </c>
      <c r="AR45" s="416">
        <f>DB!Z40*1000*$X45</f>
        <v>0</v>
      </c>
      <c r="AS45" s="416">
        <f>DB!AA40*1000*$X45</f>
        <v>0</v>
      </c>
      <c r="AT45" s="416">
        <f>DB!AB40*1000*$X45</f>
        <v>4.3934474160105168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232</v>
      </c>
      <c r="U46" s="337">
        <f>SUM(U43:U45)</f>
        <v>6669.9500000000007</v>
      </c>
      <c r="V46" s="354">
        <f t="shared" ref="V46:AX46" si="26">SUM(V43:V45)</f>
        <v>25.617048427586209</v>
      </c>
      <c r="W46" s="233">
        <f t="shared" si="26"/>
        <v>175.23423421141507</v>
      </c>
      <c r="X46" s="395"/>
      <c r="Y46" s="445">
        <f t="shared" ref="Y46" si="27">SUM(Y43:Y45)</f>
        <v>13.39469409157714</v>
      </c>
      <c r="Z46" s="452">
        <f t="shared" si="26"/>
        <v>0.23523495303890571</v>
      </c>
      <c r="AA46" s="453">
        <f t="shared" si="26"/>
        <v>0.18282848722844672</v>
      </c>
      <c r="AB46" s="453">
        <f t="shared" si="26"/>
        <v>0.20891289151204434</v>
      </c>
      <c r="AC46" s="453">
        <f t="shared" si="26"/>
        <v>0.23523495303890571</v>
      </c>
      <c r="AD46" s="454">
        <f t="shared" si="26"/>
        <v>1285.0309369706215</v>
      </c>
      <c r="AE46" s="455">
        <f t="shared" si="26"/>
        <v>19.850936643717322</v>
      </c>
      <c r="AF46" s="455">
        <f t="shared" si="26"/>
        <v>1.2272522462191291</v>
      </c>
      <c r="AG46" s="455">
        <f t="shared" si="26"/>
        <v>4.6443057513886554</v>
      </c>
      <c r="AH46" s="455">
        <f t="shared" si="26"/>
        <v>0.91144804795867873</v>
      </c>
      <c r="AI46" s="455">
        <f t="shared" si="26"/>
        <v>0.74157897288822561</v>
      </c>
      <c r="AJ46" s="455">
        <f t="shared" si="26"/>
        <v>0.35861249181540616</v>
      </c>
      <c r="AK46" s="453">
        <f t="shared" ref="AK46" si="28">SUM(AK43:AK45)</f>
        <v>0.11811684789845273</v>
      </c>
      <c r="AL46" s="455">
        <f t="shared" si="26"/>
        <v>0.38174878160994852</v>
      </c>
      <c r="AM46" s="456">
        <f t="shared" si="26"/>
        <v>0</v>
      </c>
      <c r="AN46" s="456">
        <f t="shared" si="26"/>
        <v>71.844268309368289</v>
      </c>
      <c r="AO46" s="456">
        <f t="shared" ref="AO46" si="29">SUM(AO43:AO45)</f>
        <v>57.597184593781698</v>
      </c>
      <c r="AP46" s="455">
        <f t="shared" si="26"/>
        <v>21.431510546523423</v>
      </c>
      <c r="AQ46" s="456">
        <f t="shared" ref="AQ46:AR46" si="30">SUM(AQ43:AQ45)</f>
        <v>26.789388183154273</v>
      </c>
      <c r="AR46" s="456">
        <f t="shared" si="30"/>
        <v>0</v>
      </c>
      <c r="AS46" s="456">
        <f t="shared" si="26"/>
        <v>0</v>
      </c>
      <c r="AT46" s="456">
        <f t="shared" si="26"/>
        <v>24.11044936483885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7</v>
      </c>
      <c r="I48" s="224">
        <f>DB!AJ41</f>
        <v>2</v>
      </c>
      <c r="J48" s="224">
        <f>DB!AK41</f>
        <v>0</v>
      </c>
      <c r="K48" s="224">
        <f>DB!AL41</f>
        <v>1</v>
      </c>
      <c r="L48" s="224">
        <f>DB!AM41</f>
        <v>3</v>
      </c>
      <c r="M48" s="224">
        <f>DB!AN41</f>
        <v>2</v>
      </c>
      <c r="N48" s="224">
        <f>DB!AO41</f>
        <v>2</v>
      </c>
      <c r="O48" s="224">
        <f>DB!AP41</f>
        <v>6</v>
      </c>
      <c r="P48" s="224">
        <f>DB!AQ41</f>
        <v>3</v>
      </c>
      <c r="Q48" s="224">
        <f>DB!AR41</f>
        <v>0</v>
      </c>
      <c r="R48" s="224">
        <f>SUM(H48:Q48)</f>
        <v>26</v>
      </c>
      <c r="S48" s="224">
        <f>DB!AS41</f>
        <v>0</v>
      </c>
      <c r="T48" s="225">
        <f>DB!C41</f>
        <v>26</v>
      </c>
      <c r="U48" s="335">
        <f>DB!E41</f>
        <v>141.80000000000001</v>
      </c>
      <c r="V48" s="352">
        <f>DB!F41*1000</f>
        <v>0.36487345777777802</v>
      </c>
      <c r="W48" s="177">
        <f t="shared" si="23"/>
        <v>5.453846153846154</v>
      </c>
      <c r="X48" s="457">
        <v>0.52288202247191007</v>
      </c>
      <c r="Y48" s="400">
        <f t="shared" ref="Y48:Y49" si="32">V48*X48</f>
        <v>0.19078577154916365</v>
      </c>
      <c r="Z48" s="398">
        <f>DB!H41*$X48</f>
        <v>3.3437716803090206E-3</v>
      </c>
      <c r="AA48" s="402">
        <f>DB!I41*$X48</f>
        <v>2.6007113069070205E-3</v>
      </c>
      <c r="AB48" s="402">
        <f>DB!J41*$X48</f>
        <v>2.9722414936080208E-3</v>
      </c>
      <c r="AC48" s="402">
        <f>DB!K41*$X48</f>
        <v>3.3437716803090206E-3</v>
      </c>
      <c r="AD48" s="407">
        <f>DB!L41*$X48</f>
        <v>18.303189091018453</v>
      </c>
      <c r="AE48" s="401">
        <f>DB!M41*$X48</f>
        <v>0.28274451343586049</v>
      </c>
      <c r="AF48" s="401">
        <f>DB!N41*$X48</f>
        <v>9.5376046783271183E-3</v>
      </c>
      <c r="AG48" s="401">
        <f>DB!O41*$X48</f>
        <v>6.6150630244410202E-2</v>
      </c>
      <c r="AH48" s="401">
        <f>DB!P41*$X48</f>
        <v>1.2982104545868078E-2</v>
      </c>
      <c r="AI48" s="401">
        <f>DB!Q41*$X48</f>
        <v>1.0562594079403681E-2</v>
      </c>
      <c r="AJ48" s="401">
        <f>DB!R41*$X48</f>
        <v>5.1078554292026028E-3</v>
      </c>
      <c r="AK48" s="402">
        <f>DB!S41*1000*$X48</f>
        <v>1.6823836218426229E-3</v>
      </c>
      <c r="AL48" s="401">
        <f>DB!T41*$X48</f>
        <v>5.4373944891511787E-3</v>
      </c>
      <c r="AM48" s="400">
        <f>DB!U41*1000*$X48</f>
        <v>0</v>
      </c>
      <c r="AN48" s="400">
        <f>DB!V41*1000*$X48</f>
        <v>1.0233055019455155</v>
      </c>
      <c r="AO48" s="400">
        <f>DB!W41*1000*$X48</f>
        <v>0.82037881766140086</v>
      </c>
      <c r="AP48" s="401">
        <f>DB!X41*1000*$X48</f>
        <v>0.30525723447866149</v>
      </c>
      <c r="AQ48" s="400">
        <f>DB!Y41*1000*$X48</f>
        <v>0.3815715430983273</v>
      </c>
      <c r="AR48" s="400">
        <f>DB!Z41*1000*$X48</f>
        <v>0</v>
      </c>
      <c r="AS48" s="400">
        <f>DB!AA41*1000*$X48</f>
        <v>0</v>
      </c>
      <c r="AT48" s="400">
        <f>DB!AB41*1000*$X48</f>
        <v>0.34341438878849434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16</v>
      </c>
      <c r="I49" s="227">
        <f>DB!AJ42</f>
        <v>28</v>
      </c>
      <c r="J49" s="227">
        <f>DB!AK42</f>
        <v>8</v>
      </c>
      <c r="K49" s="227">
        <f>DB!AL42</f>
        <v>26</v>
      </c>
      <c r="L49" s="227">
        <f>DB!AM42</f>
        <v>6</v>
      </c>
      <c r="M49" s="227">
        <f>DB!AN42</f>
        <v>6</v>
      </c>
      <c r="N49" s="227">
        <f>DB!AO42</f>
        <v>6</v>
      </c>
      <c r="O49" s="227">
        <f>DB!AP42</f>
        <v>9</v>
      </c>
      <c r="P49" s="227">
        <f>DB!AQ42</f>
        <v>4</v>
      </c>
      <c r="Q49" s="227">
        <f>DB!AR42</f>
        <v>1</v>
      </c>
      <c r="R49" s="227">
        <f>SUM(H49:Q49)</f>
        <v>110</v>
      </c>
      <c r="S49" s="227">
        <f>DB!AS42</f>
        <v>4</v>
      </c>
      <c r="T49" s="228">
        <f>DB!C42</f>
        <v>114</v>
      </c>
      <c r="U49" s="336">
        <f>DB!E42</f>
        <v>675.7</v>
      </c>
      <c r="V49" s="353">
        <f>DB!F42*1000</f>
        <v>1.7386812088888901</v>
      </c>
      <c r="W49" s="204">
        <f t="shared" si="23"/>
        <v>5.9271929824561411</v>
      </c>
      <c r="X49" s="458">
        <v>0.52288202247191007</v>
      </c>
      <c r="Y49" s="411">
        <f t="shared" si="32"/>
        <v>0.90912514693772839</v>
      </c>
      <c r="Z49" s="399">
        <f>DB!H42*$X49</f>
        <v>1.5933614417382266E-2</v>
      </c>
      <c r="AA49" s="408">
        <f>DB!I42*$X49</f>
        <v>1.2392811213519575E-2</v>
      </c>
      <c r="AB49" s="408">
        <f>DB!J42*$X49</f>
        <v>1.4163212815450922E-2</v>
      </c>
      <c r="AC49" s="408">
        <f>DB!K42*$X49</f>
        <v>1.5933614417382266E-2</v>
      </c>
      <c r="AD49" s="409">
        <f>DB!L42*$X49</f>
        <v>87.217664801136436</v>
      </c>
      <c r="AE49" s="410">
        <f>DB!M42*$X49</f>
        <v>1.3473234677617107</v>
      </c>
      <c r="AF49" s="410">
        <f>DB!N42*$X49</f>
        <v>4.5448233294397983E-2</v>
      </c>
      <c r="AG49" s="410">
        <f>DB!O42*$X49</f>
        <v>0.31521848276549946</v>
      </c>
      <c r="AH49" s="410">
        <f>DB!P42*$X49</f>
        <v>6.1861833862080919E-2</v>
      </c>
      <c r="AI49" s="410">
        <f>DB!Q42*$X49</f>
        <v>5.0332474044097825E-2</v>
      </c>
      <c r="AJ49" s="410">
        <f>DB!R42*$X49</f>
        <v>2.4339759615741904E-2</v>
      </c>
      <c r="AK49" s="408">
        <f>DB!S42*1000*$X49</f>
        <v>8.016830841178154E-3</v>
      </c>
      <c r="AL49" s="410">
        <f>DB!T42*$X49</f>
        <v>2.5910066687725223E-2</v>
      </c>
      <c r="AM49" s="411">
        <f>DB!U42*1000*$X49</f>
        <v>0</v>
      </c>
      <c r="AN49" s="411">
        <f>DB!V42*1000*$X49</f>
        <v>4.8762166972114462</v>
      </c>
      <c r="AO49" s="411">
        <f>DB!W42*1000*$X49</f>
        <v>3.9092381318322285</v>
      </c>
      <c r="AP49" s="410">
        <f>DB!X42*1000*$X49</f>
        <v>1.4546002351003633</v>
      </c>
      <c r="AQ49" s="411">
        <f>DB!Y42*1000*$X49</f>
        <v>1.8182502938754568</v>
      </c>
      <c r="AR49" s="411">
        <f>DB!Z42*1000*$X49</f>
        <v>0</v>
      </c>
      <c r="AS49" s="411">
        <f>DB!AA42*1000*$X49</f>
        <v>0</v>
      </c>
      <c r="AT49" s="411">
        <f>DB!AB42*1000*$X49</f>
        <v>1.63642526448791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23</v>
      </c>
      <c r="I50" s="230">
        <f t="shared" si="33"/>
        <v>30</v>
      </c>
      <c r="J50" s="230">
        <f t="shared" si="33"/>
        <v>8</v>
      </c>
      <c r="K50" s="230">
        <f t="shared" si="33"/>
        <v>27</v>
      </c>
      <c r="L50" s="230">
        <f t="shared" si="33"/>
        <v>9</v>
      </c>
      <c r="M50" s="230">
        <f t="shared" si="33"/>
        <v>8</v>
      </c>
      <c r="N50" s="230">
        <f t="shared" si="33"/>
        <v>8</v>
      </c>
      <c r="O50" s="230">
        <f t="shared" si="33"/>
        <v>15</v>
      </c>
      <c r="P50" s="230">
        <f t="shared" si="33"/>
        <v>7</v>
      </c>
      <c r="Q50" s="230">
        <f t="shared" si="33"/>
        <v>1</v>
      </c>
      <c r="R50" s="230">
        <f t="shared" si="33"/>
        <v>136</v>
      </c>
      <c r="S50" s="230">
        <f t="shared" si="33"/>
        <v>4</v>
      </c>
      <c r="T50" s="231">
        <f>SUM(T48:T49)</f>
        <v>140</v>
      </c>
      <c r="U50" s="337">
        <f>SUM(U48:U49)</f>
        <v>817.5</v>
      </c>
      <c r="V50" s="354">
        <f t="shared" ref="V50:AX50" si="34">SUM(V48:V49)</f>
        <v>2.103554666666668</v>
      </c>
      <c r="W50" s="232"/>
      <c r="X50" s="395"/>
      <c r="Y50" s="445">
        <f t="shared" ref="Y50" si="35">SUM(Y48:Y49)</f>
        <v>1.099910918486892</v>
      </c>
      <c r="Z50" s="447">
        <f t="shared" si="34"/>
        <v>1.9277386097691286E-2</v>
      </c>
      <c r="AA50" s="448">
        <f t="shared" si="34"/>
        <v>1.4993522520426596E-2</v>
      </c>
      <c r="AB50" s="448">
        <f t="shared" si="34"/>
        <v>1.7135454309058943E-2</v>
      </c>
      <c r="AC50" s="448">
        <f t="shared" si="34"/>
        <v>1.9277386097691286E-2</v>
      </c>
      <c r="AD50" s="444">
        <f t="shared" si="34"/>
        <v>105.52085389215489</v>
      </c>
      <c r="AE50" s="449">
        <f t="shared" si="34"/>
        <v>1.6300679811975711</v>
      </c>
      <c r="AF50" s="449">
        <f t="shared" si="34"/>
        <v>5.4985837972725105E-2</v>
      </c>
      <c r="AG50" s="449">
        <f t="shared" si="34"/>
        <v>0.38136911300990967</v>
      </c>
      <c r="AH50" s="449">
        <f t="shared" si="34"/>
        <v>7.4843938407948993E-2</v>
      </c>
      <c r="AI50" s="449">
        <f t="shared" si="34"/>
        <v>6.0895068123501504E-2</v>
      </c>
      <c r="AJ50" s="449">
        <f t="shared" si="34"/>
        <v>2.9447615044944506E-2</v>
      </c>
      <c r="AK50" s="448">
        <f t="shared" ref="AK50" si="36">SUM(AK48:AK49)</f>
        <v>9.6992144630207774E-3</v>
      </c>
      <c r="AL50" s="449">
        <f t="shared" si="34"/>
        <v>3.1347461176876402E-2</v>
      </c>
      <c r="AM50" s="445">
        <f t="shared" si="34"/>
        <v>0</v>
      </c>
      <c r="AN50" s="445">
        <f t="shared" si="34"/>
        <v>5.8995221991569622</v>
      </c>
      <c r="AO50" s="445">
        <f t="shared" ref="AO50" si="37">SUM(AO48:AO49)</f>
        <v>4.7296169494936295</v>
      </c>
      <c r="AP50" s="449">
        <f t="shared" si="34"/>
        <v>1.7598574695790248</v>
      </c>
      <c r="AQ50" s="445">
        <f t="shared" ref="AQ50:AR50" si="38">SUM(AQ48:AQ49)</f>
        <v>2.1998218369737841</v>
      </c>
      <c r="AR50" s="445">
        <f t="shared" si="38"/>
        <v>0</v>
      </c>
      <c r="AS50" s="445">
        <f t="shared" si="34"/>
        <v>0</v>
      </c>
      <c r="AT50" s="445">
        <f t="shared" si="34"/>
        <v>1.9798396532764044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23</v>
      </c>
      <c r="I52" s="417">
        <f t="shared" si="40"/>
        <v>30</v>
      </c>
      <c r="J52" s="417">
        <f t="shared" si="40"/>
        <v>8</v>
      </c>
      <c r="K52" s="417">
        <f t="shared" si="40"/>
        <v>27</v>
      </c>
      <c r="L52" s="417">
        <f t="shared" si="40"/>
        <v>9</v>
      </c>
      <c r="M52" s="417">
        <f t="shared" si="40"/>
        <v>8</v>
      </c>
      <c r="N52" s="417">
        <f t="shared" si="40"/>
        <v>8</v>
      </c>
      <c r="O52" s="417">
        <f t="shared" si="40"/>
        <v>15</v>
      </c>
      <c r="P52" s="417">
        <f t="shared" si="40"/>
        <v>7</v>
      </c>
      <c r="Q52" s="417">
        <f t="shared" si="40"/>
        <v>1</v>
      </c>
      <c r="R52" s="417">
        <f t="shared" si="40"/>
        <v>136</v>
      </c>
      <c r="S52" s="417">
        <f t="shared" si="40"/>
        <v>4</v>
      </c>
      <c r="T52" s="434">
        <f>SUM(T46,T50)</f>
        <v>372</v>
      </c>
      <c r="U52" s="435">
        <f>SUM(U46,U50)</f>
        <v>7487.4500000000007</v>
      </c>
      <c r="V52" s="418">
        <f t="shared" ref="V52:AX52" si="41">SUM(V46,V50)</f>
        <v>27.720603094252876</v>
      </c>
      <c r="W52" s="436"/>
      <c r="X52" s="437"/>
      <c r="Y52" s="456">
        <f t="shared" ref="Y52" si="42">SUM(Y46,Y50)</f>
        <v>14.494605010064031</v>
      </c>
      <c r="Z52" s="452">
        <f t="shared" si="41"/>
        <v>0.25451233913659699</v>
      </c>
      <c r="AA52" s="453">
        <f t="shared" si="41"/>
        <v>0.19782200974887332</v>
      </c>
      <c r="AB52" s="453">
        <f t="shared" si="41"/>
        <v>0.22604834582110328</v>
      </c>
      <c r="AC52" s="453">
        <f t="shared" si="41"/>
        <v>0.25451233913659699</v>
      </c>
      <c r="AD52" s="454">
        <f t="shared" si="41"/>
        <v>1390.5517908627764</v>
      </c>
      <c r="AE52" s="455">
        <f t="shared" si="41"/>
        <v>21.481004624914892</v>
      </c>
      <c r="AF52" s="455">
        <f t="shared" si="41"/>
        <v>1.2822380841918541</v>
      </c>
      <c r="AG52" s="455">
        <f t="shared" si="41"/>
        <v>5.0256748643985647</v>
      </c>
      <c r="AH52" s="455">
        <f t="shared" si="41"/>
        <v>0.98629198636662774</v>
      </c>
      <c r="AI52" s="455">
        <f t="shared" si="41"/>
        <v>0.80247404101172715</v>
      </c>
      <c r="AJ52" s="455">
        <f t="shared" si="41"/>
        <v>0.3880601068603507</v>
      </c>
      <c r="AK52" s="453">
        <f t="shared" ref="AK52" si="43">SUM(AK46,AK50)</f>
        <v>0.1278160623614735</v>
      </c>
      <c r="AL52" s="455">
        <f t="shared" si="41"/>
        <v>0.41309624278682494</v>
      </c>
      <c r="AM52" s="456">
        <f t="shared" si="41"/>
        <v>0</v>
      </c>
      <c r="AN52" s="456">
        <f t="shared" si="41"/>
        <v>77.743790508525251</v>
      </c>
      <c r="AO52" s="456">
        <f t="shared" ref="AO52" si="44">SUM(AO46,AO50)</f>
        <v>62.32680154327533</v>
      </c>
      <c r="AP52" s="455">
        <f t="shared" si="41"/>
        <v>23.191368016102448</v>
      </c>
      <c r="AQ52" s="456">
        <f t="shared" ref="AQ52:AR52" si="45">SUM(AQ46,AQ50)</f>
        <v>28.989210020128056</v>
      </c>
      <c r="AR52" s="456">
        <f t="shared" si="45"/>
        <v>0</v>
      </c>
      <c r="AS52" s="456">
        <f t="shared" si="41"/>
        <v>0</v>
      </c>
      <c r="AT52" s="456">
        <f t="shared" si="41"/>
        <v>26.090289018115254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8</v>
      </c>
      <c r="I57" s="224">
        <f>DB!AJ43</f>
        <v>77</v>
      </c>
      <c r="J57" s="224">
        <f>DB!AK43</f>
        <v>93</v>
      </c>
      <c r="K57" s="224">
        <f>DB!AL43</f>
        <v>283</v>
      </c>
      <c r="L57" s="224">
        <f>DB!AM43</f>
        <v>17</v>
      </c>
      <c r="M57" s="224">
        <f>DB!AN43</f>
        <v>17</v>
      </c>
      <c r="N57" s="224">
        <f>DB!AO43</f>
        <v>46</v>
      </c>
      <c r="O57" s="224">
        <f>DB!AP43</f>
        <v>136</v>
      </c>
      <c r="P57" s="224">
        <f>DB!AQ43</f>
        <v>90</v>
      </c>
      <c r="Q57" s="224">
        <f>DB!AR43</f>
        <v>7</v>
      </c>
      <c r="R57" s="224">
        <f>SUM(H57:Q57)</f>
        <v>774</v>
      </c>
      <c r="S57" s="224">
        <f>DB!AS43</f>
        <v>12</v>
      </c>
      <c r="T57" s="225">
        <f>DB!C43</f>
        <v>786</v>
      </c>
      <c r="U57" s="335">
        <f>DB!E43</f>
        <v>10608.77</v>
      </c>
      <c r="V57" s="352">
        <f>DB!F43*1000</f>
        <v>42.953665943172503</v>
      </c>
      <c r="W57" s="177">
        <f t="shared" ref="W57:W59" si="47">IF(T57=0,0,U57/T57)</f>
        <v>13.497162849872774</v>
      </c>
      <c r="X57" s="389">
        <v>0.76979293544457972</v>
      </c>
      <c r="Y57" s="400">
        <f t="shared" ref="Y57:Y59" si="48">V57*X57</f>
        <v>33.065428594500631</v>
      </c>
      <c r="Z57" s="398">
        <f>DB!H43*$X57</f>
        <v>1.1801814513729374</v>
      </c>
      <c r="AA57" s="402">
        <f>DB!I43*$X57</f>
        <v>0.94414516109835755</v>
      </c>
      <c r="AB57" s="402">
        <f>DB!J43*$X57</f>
        <v>1.0031542336670005</v>
      </c>
      <c r="AC57" s="402">
        <f>DB!K43*$X57</f>
        <v>1.1211723788042942</v>
      </c>
      <c r="AD57" s="407">
        <f>DB!L43*$X57</f>
        <v>3207.6772279524953</v>
      </c>
      <c r="AE57" s="401">
        <f>DB!M43*$X57</f>
        <v>40.273692028101998</v>
      </c>
      <c r="AF57" s="401">
        <f>DB!N43*$X57</f>
        <v>3.0589989751074622</v>
      </c>
      <c r="AG57" s="401">
        <f>DB!O43*$X57</f>
        <v>4.0009168599345593</v>
      </c>
      <c r="AH57" s="401">
        <f>DB!P43*$X57</f>
        <v>3.9843841456373057</v>
      </c>
      <c r="AI57" s="401">
        <f>DB!Q43*$X57</f>
        <v>0.84316842915977475</v>
      </c>
      <c r="AJ57" s="401">
        <f>DB!R43*$X57</f>
        <v>3.5545335739087993</v>
      </c>
      <c r="AK57" s="402">
        <f>DB!S43*1000*$X57</f>
        <v>0.39678514313400759</v>
      </c>
      <c r="AL57" s="401">
        <f>DB!T43*$X57</f>
        <v>0.57864500040376432</v>
      </c>
      <c r="AM57" s="400">
        <f>DB!U43*1000*$X57</f>
        <v>18.185985726975364</v>
      </c>
      <c r="AN57" s="400">
        <f>DB!V43*1000*$X57</f>
        <v>104.15610007267593</v>
      </c>
      <c r="AO57" s="400">
        <f>DB!W43*1000*$X57</f>
        <v>69.437400048450911</v>
      </c>
      <c r="AP57" s="401">
        <f>DB!X43*1000*$X57</f>
        <v>11.738227151047772</v>
      </c>
      <c r="AQ57" s="400">
        <f>DB!Y43*1000*$X57</f>
        <v>5.7864500040376123</v>
      </c>
      <c r="AR57" s="400">
        <f>DB!Z43*1000*$X57</f>
        <v>12.23420857996514</v>
      </c>
      <c r="AS57" s="400">
        <f>DB!AA43*1000*$X57</f>
        <v>4.7944871462025818</v>
      </c>
      <c r="AT57" s="400">
        <f>DB!AB43*1000*$X57</f>
        <v>38.025242883675745</v>
      </c>
      <c r="AU57" s="400">
        <f>DB!AC43*1000*$X57</f>
        <v>71.09067147817575</v>
      </c>
      <c r="AV57" s="400">
        <f>DB!AD43*1000*$X57</f>
        <v>181.85985726975136</v>
      </c>
      <c r="AW57" s="401">
        <f>DB!AE43*1000*$X57</f>
        <v>26.452342875600504</v>
      </c>
      <c r="AX57" s="401">
        <f>DB!AF43*$X57</f>
        <v>0.13887480009690148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126</v>
      </c>
      <c r="I58" s="224">
        <f>DB!AJ44</f>
        <v>813</v>
      </c>
      <c r="J58" s="224">
        <f>DB!AK44</f>
        <v>893</v>
      </c>
      <c r="K58" s="224">
        <f>DB!AL44</f>
        <v>1545</v>
      </c>
      <c r="L58" s="224">
        <f>DB!AM44</f>
        <v>121</v>
      </c>
      <c r="M58" s="224">
        <f>DB!AN44</f>
        <v>56</v>
      </c>
      <c r="N58" s="224">
        <f>DB!AO44</f>
        <v>35</v>
      </c>
      <c r="O58" s="224">
        <f>DB!AP44</f>
        <v>77</v>
      </c>
      <c r="P58" s="224">
        <f>DB!AQ44</f>
        <v>259</v>
      </c>
      <c r="Q58" s="224">
        <f>DB!AR44</f>
        <v>44</v>
      </c>
      <c r="R58" s="224">
        <f t="shared" ref="R58:R59" si="49">SUM(H58:Q58)</f>
        <v>3969</v>
      </c>
      <c r="S58" s="224">
        <f>DB!AS44</f>
        <v>41</v>
      </c>
      <c r="T58" s="225">
        <f>DB!C44</f>
        <v>4010</v>
      </c>
      <c r="U58" s="335">
        <f>DB!E44</f>
        <v>97384.539999999703</v>
      </c>
      <c r="V58" s="352">
        <f>DB!F44*1000</f>
        <v>371.77521990401004</v>
      </c>
      <c r="W58" s="177">
        <f t="shared" si="47"/>
        <v>24.285421446383967</v>
      </c>
      <c r="X58" s="389">
        <v>0.76979293544457972</v>
      </c>
      <c r="Y58" s="400">
        <f t="shared" si="48"/>
        <v>286.18993785546201</v>
      </c>
      <c r="Z58" s="398">
        <f>DB!H44*$X58</f>
        <v>10.214779320379506</v>
      </c>
      <c r="AA58" s="402">
        <f>DB!I44*$X58</f>
        <v>8.1718234563035583</v>
      </c>
      <c r="AB58" s="402">
        <f>DB!J44*$X58</f>
        <v>8.6825624223224871</v>
      </c>
      <c r="AC58" s="402">
        <f>DB!K44*$X58</f>
        <v>9.7040403543604992</v>
      </c>
      <c r="AD58" s="407">
        <f>DB!L44*$X58</f>
        <v>27763.285871357821</v>
      </c>
      <c r="AE58" s="401">
        <f>DB!M44*$X58</f>
        <v>348.5793443079333</v>
      </c>
      <c r="AF58" s="401">
        <f>DB!N44*$X58</f>
        <v>25.530849658821595</v>
      </c>
      <c r="AG58" s="401">
        <f>DB!O44*$X58</f>
        <v>34.628982480510508</v>
      </c>
      <c r="AH58" s="401">
        <f>DB!P44*$X58</f>
        <v>34.485887511582092</v>
      </c>
      <c r="AI58" s="401">
        <f>DB!Q44*$X58</f>
        <v>7.2978434153140999</v>
      </c>
      <c r="AJ58" s="401">
        <f>DB!R44*$X58</f>
        <v>30.765418319461645</v>
      </c>
      <c r="AK58" s="402">
        <f>DB!S44*1000*$X58</f>
        <v>3.4342792542654359</v>
      </c>
      <c r="AL58" s="401">
        <f>DB!T44*$X58</f>
        <v>5.0083239124704813</v>
      </c>
      <c r="AM58" s="400">
        <f>DB!U44*1000*$X58</f>
        <v>157.4044658204968</v>
      </c>
      <c r="AN58" s="400">
        <f>DB!V44*1000*$X58</f>
        <v>901.49830424468121</v>
      </c>
      <c r="AO58" s="400">
        <f>DB!W44*1000*$X58</f>
        <v>600.99886949645247</v>
      </c>
      <c r="AP58" s="401">
        <f>DB!X44*1000*$X58</f>
        <v>101.59742793868551</v>
      </c>
      <c r="AQ58" s="400">
        <f>DB!Y44*1000*$X58</f>
        <v>50.083239124704264</v>
      </c>
      <c r="AR58" s="400">
        <f>DB!Z44*1000*$X58</f>
        <v>105.89027700651809</v>
      </c>
      <c r="AS58" s="400">
        <f>DB!AA44*1000*$X58</f>
        <v>41.4975409890408</v>
      </c>
      <c r="AT58" s="400">
        <f>DB!AB44*1000*$X58</f>
        <v>329.11842853377709</v>
      </c>
      <c r="AU58" s="400">
        <f>DB!AC44*1000*$X58</f>
        <v>615.30836638924291</v>
      </c>
      <c r="AV58" s="400">
        <f>DB!AD44*1000*$X58</f>
        <v>1574.0446582049526</v>
      </c>
      <c r="AW58" s="401">
        <f>DB!AE44*1000*$X58</f>
        <v>228.95195028436652</v>
      </c>
      <c r="AX58" s="401">
        <f>DB!AF44*$X58</f>
        <v>1.201997738992908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16</v>
      </c>
      <c r="I59" s="227">
        <f>DB!AJ45</f>
        <v>22</v>
      </c>
      <c r="J59" s="227">
        <f>DB!AK45</f>
        <v>11</v>
      </c>
      <c r="K59" s="227">
        <f>DB!AL45</f>
        <v>14</v>
      </c>
      <c r="L59" s="227">
        <f>DB!AM45</f>
        <v>3</v>
      </c>
      <c r="M59" s="227">
        <f>DB!AN45</f>
        <v>0</v>
      </c>
      <c r="N59" s="227">
        <f>DB!AO45</f>
        <v>1</v>
      </c>
      <c r="O59" s="227">
        <f>DB!AP45</f>
        <v>3</v>
      </c>
      <c r="P59" s="227">
        <f>DB!AQ45</f>
        <v>2</v>
      </c>
      <c r="Q59" s="227">
        <f>DB!AR45</f>
        <v>0</v>
      </c>
      <c r="R59" s="227">
        <f t="shared" si="49"/>
        <v>72</v>
      </c>
      <c r="S59" s="227">
        <f>DB!AS45</f>
        <v>0</v>
      </c>
      <c r="T59" s="228">
        <f>DB!C45</f>
        <v>72</v>
      </c>
      <c r="U59" s="336">
        <f>DB!E45</f>
        <v>7029.85</v>
      </c>
      <c r="V59" s="353">
        <f>DB!F45*1000</f>
        <v>27.066328470000002</v>
      </c>
      <c r="W59" s="204">
        <f t="shared" si="47"/>
        <v>97.636805555555554</v>
      </c>
      <c r="X59" s="390">
        <v>0.76979293544457972</v>
      </c>
      <c r="Y59" s="411">
        <f t="shared" si="48"/>
        <v>20.8354684446285</v>
      </c>
      <c r="Z59" s="412">
        <f>DB!H45*$X59</f>
        <v>0.73994762088585264</v>
      </c>
      <c r="AA59" s="413">
        <f>DB!I45*$X59</f>
        <v>0.59121443075804347</v>
      </c>
      <c r="AB59" s="413">
        <f>DB!J45*$X59</f>
        <v>0.62839772828999552</v>
      </c>
      <c r="AC59" s="413">
        <f>DB!K45*$X59</f>
        <v>0.7027643233539006</v>
      </c>
      <c r="AD59" s="414">
        <f>DB!L45*$X59</f>
        <v>2021.2487938134107</v>
      </c>
      <c r="AE59" s="415">
        <f>DB!M45*$X59</f>
        <v>25.377600565557511</v>
      </c>
      <c r="AF59" s="415">
        <f>DB!N45*$X59</f>
        <v>1.9275623915125228</v>
      </c>
      <c r="AG59" s="415">
        <f>DB!O45*$X59</f>
        <v>2.5210916818000486</v>
      </c>
      <c r="AH59" s="415">
        <f>DB!P45*$X59</f>
        <v>2.5106739475777342</v>
      </c>
      <c r="AI59" s="415">
        <f>DB!Q45*$X59</f>
        <v>0.53130444533802679</v>
      </c>
      <c r="AJ59" s="415">
        <f>DB!R45*$X59</f>
        <v>2.2398128577975638</v>
      </c>
      <c r="AK59" s="413">
        <f>DB!S45*1000*$X59</f>
        <v>0.25002562133554196</v>
      </c>
      <c r="AL59" s="415">
        <f>DB!T45*$X59</f>
        <v>0.36462069778099876</v>
      </c>
      <c r="AM59" s="416">
        <f>DB!U45*1000*$X59</f>
        <v>11.459507644545676</v>
      </c>
      <c r="AN59" s="416">
        <f>DB!V45*1000*$X59</f>
        <v>65.631725600579784</v>
      </c>
      <c r="AO59" s="416">
        <f>DB!W45*1000*$X59</f>
        <v>43.754483733719852</v>
      </c>
      <c r="AP59" s="415">
        <f>DB!X45*1000*$X59</f>
        <v>7.3965912978431172</v>
      </c>
      <c r="AQ59" s="416">
        <f>DB!Y45*1000*$X59</f>
        <v>3.6462069778099875</v>
      </c>
      <c r="AR59" s="416">
        <f>DB!Z45*1000*$X59</f>
        <v>7.7091233245125457</v>
      </c>
      <c r="AS59" s="416">
        <f>DB!AA45*1000*$X59</f>
        <v>3.0211429244711328</v>
      </c>
      <c r="AT59" s="416">
        <f>DB!AB45*1000*$X59</f>
        <v>23.960788711322774</v>
      </c>
      <c r="AU59" s="416">
        <f>DB!AC45*1000*$X59</f>
        <v>44.796257155951274</v>
      </c>
      <c r="AV59" s="416">
        <f>DB!AD45*1000*$X59</f>
        <v>114.59507644545675</v>
      </c>
      <c r="AW59" s="415">
        <f>DB!AE45*1000*$X59</f>
        <v>16.668374755702803</v>
      </c>
      <c r="AX59" s="415">
        <f>DB!AF45*$X59</f>
        <v>8.7508967467439705E-2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150</v>
      </c>
      <c r="I60" s="230">
        <f t="shared" si="50"/>
        <v>912</v>
      </c>
      <c r="J60" s="230">
        <f t="shared" si="50"/>
        <v>997</v>
      </c>
      <c r="K60" s="230">
        <f t="shared" si="50"/>
        <v>1842</v>
      </c>
      <c r="L60" s="230">
        <f t="shared" si="50"/>
        <v>141</v>
      </c>
      <c r="M60" s="230">
        <f t="shared" si="50"/>
        <v>73</v>
      </c>
      <c r="N60" s="230">
        <f t="shared" si="50"/>
        <v>82</v>
      </c>
      <c r="O60" s="230">
        <f t="shared" si="50"/>
        <v>216</v>
      </c>
      <c r="P60" s="230">
        <f t="shared" si="50"/>
        <v>351</v>
      </c>
      <c r="Q60" s="230">
        <f t="shared" si="50"/>
        <v>51</v>
      </c>
      <c r="R60" s="230">
        <f t="shared" si="50"/>
        <v>4815</v>
      </c>
      <c r="S60" s="230">
        <f t="shared" si="50"/>
        <v>53</v>
      </c>
      <c r="T60" s="231">
        <f>SUM(T57:T59)</f>
        <v>4868</v>
      </c>
      <c r="U60" s="337">
        <f>SUM(U57:U59)</f>
        <v>115023.15999999971</v>
      </c>
      <c r="V60" s="354">
        <f t="shared" ref="V60:AX60" si="51">SUM(V57:V59)</f>
        <v>441.79521431718251</v>
      </c>
      <c r="W60" s="233"/>
      <c r="X60" s="395"/>
      <c r="Y60" s="445">
        <f t="shared" ref="Y60" si="52">SUM(Y57:Y59)</f>
        <v>340.09083489459113</v>
      </c>
      <c r="Z60" s="452">
        <f t="shared" si="51"/>
        <v>12.134908392638296</v>
      </c>
      <c r="AA60" s="453">
        <f t="shared" si="51"/>
        <v>9.7071830481599584</v>
      </c>
      <c r="AB60" s="453">
        <f t="shared" si="51"/>
        <v>10.314114384279483</v>
      </c>
      <c r="AC60" s="453">
        <f t="shared" si="51"/>
        <v>11.527977056518694</v>
      </c>
      <c r="AD60" s="454">
        <f t="shared" si="51"/>
        <v>32992.211893123727</v>
      </c>
      <c r="AE60" s="455">
        <f t="shared" si="51"/>
        <v>414.23063690159279</v>
      </c>
      <c r="AF60" s="455">
        <f t="shared" si="51"/>
        <v>30.517411025441582</v>
      </c>
      <c r="AG60" s="455">
        <f t="shared" si="51"/>
        <v>41.150991022245115</v>
      </c>
      <c r="AH60" s="455">
        <f t="shared" si="51"/>
        <v>40.980945604797135</v>
      </c>
      <c r="AI60" s="455">
        <f t="shared" si="51"/>
        <v>8.6723162898119011</v>
      </c>
      <c r="AJ60" s="455">
        <f t="shared" si="51"/>
        <v>36.559764751168011</v>
      </c>
      <c r="AK60" s="453">
        <f t="shared" ref="AK60" si="53">SUM(AK57:AK59)</f>
        <v>4.0810900187349857</v>
      </c>
      <c r="AL60" s="455">
        <f t="shared" si="51"/>
        <v>5.9515896106552439</v>
      </c>
      <c r="AM60" s="456">
        <f t="shared" si="51"/>
        <v>187.04995919201784</v>
      </c>
      <c r="AN60" s="456">
        <f t="shared" ref="AN60:AW60" si="54">SUM(AN57:AN59)</f>
        <v>1071.2861299179369</v>
      </c>
      <c r="AO60" s="456">
        <f t="shared" si="54"/>
        <v>714.19075327862322</v>
      </c>
      <c r="AP60" s="455">
        <f t="shared" si="54"/>
        <v>120.7322463875764</v>
      </c>
      <c r="AQ60" s="456">
        <f t="shared" si="54"/>
        <v>59.515896106551864</v>
      </c>
      <c r="AR60" s="456">
        <f t="shared" si="54"/>
        <v>125.83360891099578</v>
      </c>
      <c r="AS60" s="456">
        <f t="shared" si="54"/>
        <v>49.31317105971452</v>
      </c>
      <c r="AT60" s="456">
        <f t="shared" si="54"/>
        <v>391.1044601287756</v>
      </c>
      <c r="AU60" s="456">
        <f t="shared" si="54"/>
        <v>731.19529502336991</v>
      </c>
      <c r="AV60" s="456">
        <f t="shared" si="54"/>
        <v>1870.4995919201606</v>
      </c>
      <c r="AW60" s="455">
        <f t="shared" si="54"/>
        <v>272.0726679156698</v>
      </c>
      <c r="AX60" s="455">
        <f t="shared" si="51"/>
        <v>1.4283815065572492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322</v>
      </c>
      <c r="I62" s="224">
        <f>DB!AJ46</f>
        <v>391</v>
      </c>
      <c r="J62" s="224">
        <f>DB!AK46</f>
        <v>411</v>
      </c>
      <c r="K62" s="224">
        <f>DB!AL46</f>
        <v>2322</v>
      </c>
      <c r="L62" s="224">
        <f>DB!AM46</f>
        <v>198</v>
      </c>
      <c r="M62" s="224">
        <f>DB!AN46</f>
        <v>298</v>
      </c>
      <c r="N62" s="224">
        <f>DB!AO46</f>
        <v>230</v>
      </c>
      <c r="O62" s="224">
        <f>DB!AP46</f>
        <v>407</v>
      </c>
      <c r="P62" s="224">
        <f>DB!AQ46</f>
        <v>389</v>
      </c>
      <c r="Q62" s="224">
        <f>DB!AR46</f>
        <v>43</v>
      </c>
      <c r="R62" s="224">
        <f>SUM(H62:Q62)</f>
        <v>5011</v>
      </c>
      <c r="S62" s="224">
        <f>DB!AS46</f>
        <v>36</v>
      </c>
      <c r="T62" s="225">
        <f>DB!C46</f>
        <v>5047</v>
      </c>
      <c r="U62" s="335">
        <f>DB!E46</f>
        <v>26842.429999999698</v>
      </c>
      <c r="V62" s="352">
        <f>DB!F46*1000</f>
        <v>69.06974787911301</v>
      </c>
      <c r="W62" s="177">
        <f t="shared" ref="W62:W68" si="55">IF(T62=0,0,U62/T62)</f>
        <v>5.318492173568397</v>
      </c>
      <c r="X62" s="457">
        <v>0.76979293544457972</v>
      </c>
      <c r="Y62" s="400">
        <f t="shared" ref="Y62:Y68" si="56">V62*X62</f>
        <v>53.16940397027944</v>
      </c>
      <c r="Z62" s="398">
        <f>DB!H46*$X62</f>
        <v>5.930433519761797</v>
      </c>
      <c r="AA62" s="402">
        <f>DB!I46*$X62</f>
        <v>4.6494598794933317</v>
      </c>
      <c r="AB62" s="402">
        <f>DB!J46*$X62</f>
        <v>5.0290076247579396</v>
      </c>
      <c r="AC62" s="402">
        <f>DB!K46*$X62</f>
        <v>5.5983292426551046</v>
      </c>
      <c r="AD62" s="407">
        <f>DB!L46*$X62</f>
        <v>5157.963879156714</v>
      </c>
      <c r="AE62" s="401">
        <f>DB!M46*$X62</f>
        <v>64.760334035797698</v>
      </c>
      <c r="AF62" s="401">
        <f>DB!N46*$X62</f>
        <v>2.459444186354979</v>
      </c>
      <c r="AG62" s="401">
        <f>DB!O46*$X62</f>
        <v>6.433497880403654</v>
      </c>
      <c r="AH62" s="401">
        <f>DB!P46*$X62</f>
        <v>6.4069131784187432</v>
      </c>
      <c r="AI62" s="401">
        <f>DB!Q46*$X62</f>
        <v>1.3558198012421012</v>
      </c>
      <c r="AJ62" s="401">
        <f>DB!R46*$X62</f>
        <v>5.7157109268049018</v>
      </c>
      <c r="AK62" s="402">
        <f>DB!S46*1000*$X62</f>
        <v>0.63803284764332846</v>
      </c>
      <c r="AL62" s="401">
        <f>DB!T46*$X62</f>
        <v>0.93046456947986889</v>
      </c>
      <c r="AM62" s="400">
        <f>DB!U46*1000*$X62</f>
        <v>29.243172183652419</v>
      </c>
      <c r="AN62" s="400">
        <f>DB!V46*1000*$X62</f>
        <v>167.48362250637561</v>
      </c>
      <c r="AO62" s="400">
        <f>DB!W46*1000*$X62</f>
        <v>111.65574833758274</v>
      </c>
      <c r="AP62" s="401">
        <f>DB!X46*1000*$X62</f>
        <v>18.875138409447953</v>
      </c>
      <c r="AQ62" s="400">
        <f>DB!Y46*1000*$X62</f>
        <v>9.3046456947989959</v>
      </c>
      <c r="AR62" s="400">
        <f>DB!Z46*1000*$X62</f>
        <v>19.672679469002688</v>
      </c>
      <c r="AS62" s="400">
        <f>DB!AA46*1000*$X62</f>
        <v>7.7095635756903738</v>
      </c>
      <c r="AT62" s="400">
        <f>DB!AB46*1000*$X62</f>
        <v>61.144814565819999</v>
      </c>
      <c r="AU62" s="400">
        <f>DB!AC46*1000*$X62</f>
        <v>114.31421853609542</v>
      </c>
      <c r="AV62" s="400">
        <f>DB!AD46*1000*$X62</f>
        <v>292.43172183653263</v>
      </c>
      <c r="AW62" s="401">
        <f>DB!AE46*1000*$X62</f>
        <v>42.53552317622016</v>
      </c>
      <c r="AX62" s="401">
        <f>DB!AF46*$X62</f>
        <v>0.22331149667516623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8" t="s">
        <v>160</v>
      </c>
      <c r="E63" s="468"/>
      <c r="F63" s="155" t="s">
        <v>128</v>
      </c>
      <c r="G63" s="130"/>
      <c r="H63" s="223">
        <f>DB!AI47</f>
        <v>697</v>
      </c>
      <c r="I63" s="224">
        <f>DB!AJ47</f>
        <v>1007</v>
      </c>
      <c r="J63" s="224">
        <f>DB!AK47</f>
        <v>763</v>
      </c>
      <c r="K63" s="224">
        <f>DB!AL47</f>
        <v>4529</v>
      </c>
      <c r="L63" s="224">
        <f>DB!AM47</f>
        <v>238</v>
      </c>
      <c r="M63" s="224">
        <f>DB!AN47</f>
        <v>464</v>
      </c>
      <c r="N63" s="224">
        <f>DB!AO47</f>
        <v>186</v>
      </c>
      <c r="O63" s="224">
        <f>DB!AP47</f>
        <v>193</v>
      </c>
      <c r="P63" s="224">
        <f>DB!AQ47</f>
        <v>250</v>
      </c>
      <c r="Q63" s="224">
        <f>DB!AR47</f>
        <v>13</v>
      </c>
      <c r="R63" s="224">
        <f t="shared" ref="R63:R68" si="57">SUM(H63:Q63)</f>
        <v>8340</v>
      </c>
      <c r="S63" s="224">
        <f>DB!AS47</f>
        <v>38</v>
      </c>
      <c r="T63" s="225">
        <f>DB!C47</f>
        <v>8378</v>
      </c>
      <c r="U63" s="335">
        <f>DB!E47</f>
        <v>55014.230000000302</v>
      </c>
      <c r="V63" s="352">
        <f>DB!F47*1000</f>
        <v>158.95411512709001</v>
      </c>
      <c r="W63" s="177">
        <f t="shared" si="55"/>
        <v>6.5665111005013488</v>
      </c>
      <c r="X63" s="457">
        <v>0.76979293544457972</v>
      </c>
      <c r="Y63" s="400">
        <f t="shared" si="56"/>
        <v>122.36175488467829</v>
      </c>
      <c r="Z63" s="398">
        <f>DB!H47*$X63</f>
        <v>10.918433512786608</v>
      </c>
      <c r="AA63" s="402">
        <f>DB!I47*$X63</f>
        <v>8.5163781399739449</v>
      </c>
      <c r="AB63" s="402">
        <f>DB!J47*$X63</f>
        <v>9.1714841507401523</v>
      </c>
      <c r="AC63" s="402">
        <f>DB!K47*$X63</f>
        <v>10.372511837147215</v>
      </c>
      <c r="AD63" s="407">
        <f>DB!L47*$X63</f>
        <v>11870.313841362948</v>
      </c>
      <c r="AE63" s="401">
        <f>DB!M47*$X63</f>
        <v>149.03661744953382</v>
      </c>
      <c r="AF63" s="401">
        <f>DB!N47*$X63</f>
        <v>7.4119806252779963</v>
      </c>
      <c r="AG63" s="401">
        <f>DB!O47*$X63</f>
        <v>14.805772341045927</v>
      </c>
      <c r="AH63" s="401">
        <f>DB!P47*$X63</f>
        <v>14.744591463603697</v>
      </c>
      <c r="AI63" s="401">
        <f>DB!Q47*$X63</f>
        <v>3.1202247495592927</v>
      </c>
      <c r="AJ63" s="401">
        <f>DB!R47*$X63</f>
        <v>13.153888650102628</v>
      </c>
      <c r="AK63" s="402">
        <f>DB!S47*1000*$X63</f>
        <v>1.4683410586161241</v>
      </c>
      <c r="AL63" s="401">
        <f>DB!T47*$X63</f>
        <v>2.1413307104817507</v>
      </c>
      <c r="AM63" s="400">
        <f>DB!U47*1000*$X63</f>
        <v>67.298965186571451</v>
      </c>
      <c r="AN63" s="400">
        <f>DB!V47*1000*$X63</f>
        <v>385.43952788677234</v>
      </c>
      <c r="AO63" s="400">
        <f>DB!W47*1000*$X63</f>
        <v>256.95968525784826</v>
      </c>
      <c r="AP63" s="401">
        <f>DB!X47*1000*$X63</f>
        <v>43.438422984060139</v>
      </c>
      <c r="AQ63" s="400">
        <f>DB!Y47*1000*$X63</f>
        <v>21.413307104819275</v>
      </c>
      <c r="AR63" s="400">
        <f>DB!Z47*1000*$X63</f>
        <v>45.273849307328966</v>
      </c>
      <c r="AS63" s="400">
        <f>DB!AA47*1000*$X63</f>
        <v>17.742454458278775</v>
      </c>
      <c r="AT63" s="400">
        <f>DB!AB47*1000*$X63</f>
        <v>140.71601811737042</v>
      </c>
      <c r="AU63" s="400">
        <f>DB!AC47*1000*$X63</f>
        <v>263.07777300205487</v>
      </c>
      <c r="AV63" s="400">
        <f>DB!AD47*1000*$X63</f>
        <v>672.98965186571593</v>
      </c>
      <c r="AW63" s="401">
        <f>DB!AE47*1000*$X63</f>
        <v>97.889403907742619</v>
      </c>
      <c r="AX63" s="401">
        <f>DB!AF47*$X63</f>
        <v>0.51391937051569581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40</v>
      </c>
      <c r="I64" s="224">
        <f>DB!AJ48</f>
        <v>64</v>
      </c>
      <c r="J64" s="224">
        <f>DB!AK48</f>
        <v>40</v>
      </c>
      <c r="K64" s="224">
        <f>DB!AL48</f>
        <v>104</v>
      </c>
      <c r="L64" s="224">
        <f>DB!AM48</f>
        <v>30</v>
      </c>
      <c r="M64" s="224">
        <f>DB!AN48</f>
        <v>41</v>
      </c>
      <c r="N64" s="224">
        <f>DB!AO48</f>
        <v>87</v>
      </c>
      <c r="O64" s="224">
        <f>DB!AP48</f>
        <v>173</v>
      </c>
      <c r="P64" s="224">
        <f>DB!AQ48</f>
        <v>276</v>
      </c>
      <c r="Q64" s="224">
        <f>DB!AR48</f>
        <v>39</v>
      </c>
      <c r="R64" s="224">
        <f t="shared" si="57"/>
        <v>894</v>
      </c>
      <c r="S64" s="224">
        <f>DB!AS48</f>
        <v>0</v>
      </c>
      <c r="T64" s="225">
        <f>DB!C48</f>
        <v>894</v>
      </c>
      <c r="U64" s="335">
        <f>DB!E48</f>
        <v>5417.3</v>
      </c>
      <c r="V64" s="352">
        <f>DB!F48*1000</f>
        <v>12.6043621823762</v>
      </c>
      <c r="W64" s="177">
        <f t="shared" si="55"/>
        <v>6.0596196868008949</v>
      </c>
      <c r="X64" s="457">
        <v>0.76979293544457972</v>
      </c>
      <c r="Y64" s="400">
        <f t="shared" si="56"/>
        <v>9.7027489637780242</v>
      </c>
      <c r="Z64" s="398">
        <f>DB!H48*$X64</f>
        <v>0.11255188797982513</v>
      </c>
      <c r="AA64" s="402">
        <f>DB!I48*$X64</f>
        <v>8.6578375369095781E-2</v>
      </c>
      <c r="AB64" s="402">
        <f>DB!J48*$X64</f>
        <v>9.5236212906005063E-2</v>
      </c>
      <c r="AC64" s="402">
        <f>DB!K48*$X64</f>
        <v>0.10389405044291587</v>
      </c>
      <c r="AD64" s="407">
        <f>DB!L48*$X64</f>
        <v>941.26367697611749</v>
      </c>
      <c r="AE64" s="401">
        <f>DB!M48*$X64</f>
        <v>11.817948237881625</v>
      </c>
      <c r="AF64" s="401">
        <f>DB!N48*$X64</f>
        <v>1.2502778749203411</v>
      </c>
      <c r="AG64" s="401">
        <f>DB!O48*$X64</f>
        <v>1.1740326246171484</v>
      </c>
      <c r="AH64" s="401">
        <f>DB!P48*$X64</f>
        <v>1.1691812501352581</v>
      </c>
      <c r="AI64" s="401">
        <f>DB!Q48*$X64</f>
        <v>0.24742009857634029</v>
      </c>
      <c r="AJ64" s="401">
        <f>DB!R48*$X64</f>
        <v>1.0430455136061443</v>
      </c>
      <c r="AK64" s="402">
        <f>DB!S48*1000*$X64</f>
        <v>0.11643298756533674</v>
      </c>
      <c r="AL64" s="401">
        <f>DB!T48*$X64</f>
        <v>0.16979810686611427</v>
      </c>
      <c r="AM64" s="400">
        <f>DB!U48*1000*$X64</f>
        <v>5.3365119300779513</v>
      </c>
      <c r="AN64" s="400">
        <f>DB!V48*1000*$X64</f>
        <v>30.563659235900829</v>
      </c>
      <c r="AO64" s="400">
        <f>DB!W48*1000*$X64</f>
        <v>20.375772823934067</v>
      </c>
      <c r="AP64" s="401">
        <f>DB!X48*1000*$X64</f>
        <v>3.4444758821412051</v>
      </c>
      <c r="AQ64" s="400">
        <f>DB!Y48*1000*$X64</f>
        <v>1.6979810686611658</v>
      </c>
      <c r="AR64" s="400">
        <f>DB!Z48*1000*$X64</f>
        <v>3.5900171165978896</v>
      </c>
      <c r="AS64" s="400">
        <f>DB!AA48*1000*$X64</f>
        <v>1.4068985997478218</v>
      </c>
      <c r="AT64" s="400">
        <f>DB!AB48*1000*$X64</f>
        <v>11.158161308344704</v>
      </c>
      <c r="AU64" s="400">
        <f>DB!AC48*1000*$X64</f>
        <v>20.860910272122958</v>
      </c>
      <c r="AV64" s="400">
        <f>DB!AD48*1000*$X64</f>
        <v>53.365119300779369</v>
      </c>
      <c r="AW64" s="401">
        <f>DB!AE48*1000*$X64</f>
        <v>7.7621991710223721</v>
      </c>
      <c r="AX64" s="401">
        <f>DB!AF48*$X64</f>
        <v>4.0751545647868051E-2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0</v>
      </c>
      <c r="I65" s="224">
        <f>DB!AJ49</f>
        <v>1</v>
      </c>
      <c r="J65" s="224">
        <f>DB!AK49</f>
        <v>4</v>
      </c>
      <c r="K65" s="224">
        <f>DB!AL49</f>
        <v>1</v>
      </c>
      <c r="L65" s="224">
        <f>DB!AM49</f>
        <v>0</v>
      </c>
      <c r="M65" s="224">
        <f>DB!AN49</f>
        <v>0</v>
      </c>
      <c r="N65" s="224">
        <f>DB!AO49</f>
        <v>0</v>
      </c>
      <c r="O65" s="224">
        <f>DB!AP49</f>
        <v>3</v>
      </c>
      <c r="P65" s="224">
        <f>DB!AQ49</f>
        <v>1</v>
      </c>
      <c r="Q65" s="224">
        <f>DB!AR49</f>
        <v>0</v>
      </c>
      <c r="R65" s="224">
        <f t="shared" si="57"/>
        <v>10</v>
      </c>
      <c r="S65" s="224">
        <f>DB!AS49</f>
        <v>2</v>
      </c>
      <c r="T65" s="225">
        <f>DB!C49</f>
        <v>12</v>
      </c>
      <c r="U65" s="335">
        <f>DB!E49</f>
        <v>106</v>
      </c>
      <c r="V65" s="352">
        <f>DB!F49*1000</f>
        <v>0.14677378881987602</v>
      </c>
      <c r="W65" s="177">
        <f t="shared" si="55"/>
        <v>8.8333333333333339</v>
      </c>
      <c r="X65" s="457">
        <v>0.76979293544457972</v>
      </c>
      <c r="Y65" s="400">
        <f t="shared" si="56"/>
        <v>0.11298542574197519</v>
      </c>
      <c r="Z65" s="398">
        <f>DB!H49*$X65</f>
        <v>1.3106309386069109E-3</v>
      </c>
      <c r="AA65" s="402">
        <f>DB!I49*$X65</f>
        <v>1.008177645082239E-3</v>
      </c>
      <c r="AB65" s="402">
        <f>DB!J49*$X65</f>
        <v>1.1089954095904629E-3</v>
      </c>
      <c r="AC65" s="402">
        <f>DB!K49*$X65</f>
        <v>1.209813174098687E-3</v>
      </c>
      <c r="AD65" s="407">
        <f>DB!L49*$X65</f>
        <v>10.960716151228958</v>
      </c>
      <c r="AE65" s="401">
        <f>DB!M49*$X65</f>
        <v>0.13761624855372578</v>
      </c>
      <c r="AF65" s="401">
        <f>DB!N49*$X65</f>
        <v>1.4559088204900051E-2</v>
      </c>
      <c r="AG65" s="401">
        <f>DB!O49*$X65</f>
        <v>1.3671236514779002E-2</v>
      </c>
      <c r="AH65" s="401">
        <f>DB!P49*$X65</f>
        <v>1.3614743801907964E-2</v>
      </c>
      <c r="AI65" s="401">
        <f>DB!Q49*$X65</f>
        <v>2.8811283564203608E-3</v>
      </c>
      <c r="AJ65" s="401">
        <f>DB!R49*$X65</f>
        <v>1.2145933267262278E-2</v>
      </c>
      <c r="AK65" s="402">
        <f>DB!S49*1000*$X65</f>
        <v>1.3558251089037007E-3</v>
      </c>
      <c r="AL65" s="401">
        <f>DB!T49*$X65</f>
        <v>1.9772449504845656E-3</v>
      </c>
      <c r="AM65" s="400">
        <f>DB!U49*1000*$X65</f>
        <v>6.2141984158086264E-2</v>
      </c>
      <c r="AN65" s="400">
        <f>DB!V49*1000*$X65</f>
        <v>0.35590409108722154</v>
      </c>
      <c r="AO65" s="400">
        <f>DB!W49*1000*$X65</f>
        <v>0.2372693940581474</v>
      </c>
      <c r="AP65" s="401">
        <f>DB!X49*1000*$X65</f>
        <v>4.0109826138401125E-2</v>
      </c>
      <c r="AQ65" s="400">
        <f>DB!Y49*1000*$X65</f>
        <v>1.9772449504845659E-2</v>
      </c>
      <c r="AR65" s="400">
        <f>DB!Z49*1000*$X65</f>
        <v>4.1804607524530725E-2</v>
      </c>
      <c r="AS65" s="400">
        <f>DB!AA49*1000*$X65</f>
        <v>1.6382886732586387E-2</v>
      </c>
      <c r="AT65" s="400">
        <f>DB!AB49*1000*$X65</f>
        <v>0.12993323960327113</v>
      </c>
      <c r="AU65" s="400">
        <f>DB!AC49*1000*$X65</f>
        <v>0.24291866534524634</v>
      </c>
      <c r="AV65" s="400">
        <f>DB!AD49*1000*$X65</f>
        <v>0.62141984158086272</v>
      </c>
      <c r="AW65" s="401">
        <f>DB!AE49*1000*$X65</f>
        <v>9.0388340593580294E-2</v>
      </c>
      <c r="AX65" s="401">
        <f>DB!AF49*$X65</f>
        <v>4.7453878811629482E-4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19</v>
      </c>
      <c r="I66" s="224">
        <f>DB!AJ50</f>
        <v>160</v>
      </c>
      <c r="J66" s="224">
        <f>DB!AK50</f>
        <v>247</v>
      </c>
      <c r="K66" s="224">
        <f>DB!AL50</f>
        <v>678</v>
      </c>
      <c r="L66" s="224">
        <f>DB!AM50</f>
        <v>144</v>
      </c>
      <c r="M66" s="224">
        <f>DB!AN50</f>
        <v>63</v>
      </c>
      <c r="N66" s="224">
        <f>DB!AO50</f>
        <v>18</v>
      </c>
      <c r="O66" s="224">
        <f>DB!AP50</f>
        <v>26</v>
      </c>
      <c r="P66" s="224">
        <f>DB!AQ50</f>
        <v>88</v>
      </c>
      <c r="Q66" s="224">
        <f>DB!AR50</f>
        <v>1</v>
      </c>
      <c r="R66" s="224">
        <f t="shared" si="57"/>
        <v>1444</v>
      </c>
      <c r="S66" s="224">
        <f>DB!AS50</f>
        <v>16</v>
      </c>
      <c r="T66" s="225">
        <f>DB!C50</f>
        <v>1460</v>
      </c>
      <c r="U66" s="335">
        <f>DB!E50</f>
        <v>8802.15</v>
      </c>
      <c r="V66" s="352">
        <f>DB!F50*1000</f>
        <v>3.6916217100000499</v>
      </c>
      <c r="W66" s="177">
        <f t="shared" si="55"/>
        <v>6.0288698630136981</v>
      </c>
      <c r="X66" s="457">
        <v>0.76979293544457972</v>
      </c>
      <c r="Y66" s="400">
        <f t="shared" si="56"/>
        <v>2.8417843126918774</v>
      </c>
      <c r="Z66" s="398">
        <f>DB!H50*$X66</f>
        <v>7.3536634060732645E-2</v>
      </c>
      <c r="AA66" s="402">
        <f>DB!I50*$X66</f>
        <v>5.5786412046073416E-2</v>
      </c>
      <c r="AB66" s="402">
        <f>DB!J50*$X66</f>
        <v>6.08579040502608E-2</v>
      </c>
      <c r="AC66" s="402">
        <f>DB!K50*$X66</f>
        <v>6.8465142056546635E-2</v>
      </c>
      <c r="AD66" s="407">
        <f>DB!L50*$X66</f>
        <v>275.68149617423762</v>
      </c>
      <c r="AE66" s="401">
        <f>DB!M50*$X66</f>
        <v>3.4612932928586368</v>
      </c>
      <c r="AF66" s="401">
        <f>DB!N50*$X66</f>
        <v>0.2848120723659302</v>
      </c>
      <c r="AG66" s="401">
        <f>DB!O50*$X66</f>
        <v>0.34385590183571479</v>
      </c>
      <c r="AH66" s="401">
        <f>DB!P50*$X66</f>
        <v>0.34243500967937279</v>
      </c>
      <c r="AI66" s="401">
        <f>DB!Q50*$X66</f>
        <v>7.2465499973641587E-2</v>
      </c>
      <c r="AJ66" s="401">
        <f>DB!R50*$X66</f>
        <v>0.30549181361437577</v>
      </c>
      <c r="AK66" s="402">
        <f>DB!S50*1000*$X66</f>
        <v>3.4101411752302455E-2</v>
      </c>
      <c r="AL66" s="401">
        <f>DB!T50*$X66</f>
        <v>4.9731225472106871E-2</v>
      </c>
      <c r="AM66" s="400">
        <f>DB!U50*1000*$X66</f>
        <v>1.5629813719805425</v>
      </c>
      <c r="AN66" s="400">
        <f>DB!V50*1000*$X66</f>
        <v>8.9516205849792936</v>
      </c>
      <c r="AO66" s="400">
        <f>DB!W50*1000*$X66</f>
        <v>5.967747056652839</v>
      </c>
      <c r="AP66" s="401">
        <f>DB!X50*1000*$X66</f>
        <v>1.0088334310055951</v>
      </c>
      <c r="AQ66" s="400">
        <f>DB!Y50*1000*$X66</f>
        <v>0.49731225472107649</v>
      </c>
      <c r="AR66" s="400">
        <f>DB!Z50*1000*$X66</f>
        <v>1.0514601956959804</v>
      </c>
      <c r="AS66" s="400">
        <f>DB!AA50*1000*$X66</f>
        <v>0.41205872534031274</v>
      </c>
      <c r="AT66" s="400">
        <f>DB!AB50*1000*$X66</f>
        <v>3.2680519595955531</v>
      </c>
      <c r="AU66" s="400">
        <f>DB!AC50*1000*$X66</f>
        <v>6.1098362722873762</v>
      </c>
      <c r="AV66" s="400">
        <f>DB!AD50*1000*$X66</f>
        <v>15.629813719805037</v>
      </c>
      <c r="AW66" s="401">
        <f>DB!AE50*1000*$X66</f>
        <v>2.2734274501534864</v>
      </c>
      <c r="AX66" s="401">
        <f>DB!AF50*$X66</f>
        <v>1.1935494113305647E-2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288</v>
      </c>
      <c r="I67" s="224">
        <f>DB!AJ51</f>
        <v>606</v>
      </c>
      <c r="J67" s="224">
        <f>DB!AK51</f>
        <v>682</v>
      </c>
      <c r="K67" s="224">
        <f>DB!AL51</f>
        <v>2266</v>
      </c>
      <c r="L67" s="224">
        <f>DB!AM51</f>
        <v>371</v>
      </c>
      <c r="M67" s="224">
        <f>DB!AN51</f>
        <v>390</v>
      </c>
      <c r="N67" s="224">
        <f>DB!AO51</f>
        <v>345</v>
      </c>
      <c r="O67" s="224">
        <f>DB!AP51</f>
        <v>331</v>
      </c>
      <c r="P67" s="224">
        <f>DB!AQ51</f>
        <v>379</v>
      </c>
      <c r="Q67" s="224">
        <f>DB!AR51</f>
        <v>19</v>
      </c>
      <c r="R67" s="224">
        <f t="shared" si="57"/>
        <v>5677</v>
      </c>
      <c r="S67" s="224">
        <f>DB!AS51</f>
        <v>27</v>
      </c>
      <c r="T67" s="225">
        <f>DB!C51</f>
        <v>5704</v>
      </c>
      <c r="U67" s="335">
        <f>DB!E51</f>
        <v>28342.960000000501</v>
      </c>
      <c r="V67" s="352">
        <f>DB!F51*1000</f>
        <v>16.069271870511802</v>
      </c>
      <c r="W67" s="177">
        <f t="shared" si="55"/>
        <v>4.9689621318373947</v>
      </c>
      <c r="X67" s="457">
        <v>0.76979293544457972</v>
      </c>
      <c r="Y67" s="400">
        <f t="shared" si="56"/>
        <v>12.370011963658293</v>
      </c>
      <c r="Z67" s="398">
        <f>DB!H51*$X67</f>
        <v>0.12141642512020499</v>
      </c>
      <c r="AA67" s="402">
        <f>DB!I51*$X67</f>
        <v>9.934071146199297E-2</v>
      </c>
      <c r="AB67" s="402">
        <f>DB!J51*$X67</f>
        <v>0.1103785682911009</v>
      </c>
      <c r="AC67" s="402">
        <f>DB!K51*$X67</f>
        <v>0.12141642512020499</v>
      </c>
      <c r="AD67" s="407">
        <f>DB!L51*$X67</f>
        <v>1200.0148605945371</v>
      </c>
      <c r="AE67" s="401">
        <f>DB!M51*$X67</f>
        <v>15.066674571736435</v>
      </c>
      <c r="AF67" s="401">
        <f>DB!N51*$X67</f>
        <v>1.77108482101294</v>
      </c>
      <c r="AG67" s="401">
        <f>DB!O51*$X67</f>
        <v>1.4967714476026626</v>
      </c>
      <c r="AH67" s="401">
        <f>DB!P51*$X67</f>
        <v>1.490586441620684</v>
      </c>
      <c r="AI67" s="401">
        <f>DB!Q51*$X67</f>
        <v>0.3154353050732796</v>
      </c>
      <c r="AJ67" s="401">
        <f>DB!R51*$X67</f>
        <v>1.3297762860932365</v>
      </c>
      <c r="AK67" s="402">
        <f>DB!S51*1000*$X67</f>
        <v>0.14844014356389901</v>
      </c>
      <c r="AL67" s="401">
        <f>DB!T51*$X67</f>
        <v>0.21647520936402126</v>
      </c>
      <c r="AM67" s="400">
        <f>DB!U51*1000*$X67</f>
        <v>6.8035065800123755</v>
      </c>
      <c r="AN67" s="400">
        <f>DB!V51*1000*$X67</f>
        <v>38.965537685522946</v>
      </c>
      <c r="AO67" s="400">
        <f>DB!W51*1000*$X67</f>
        <v>25.977025123680807</v>
      </c>
      <c r="AP67" s="401">
        <f>DB!X51*1000*$X67</f>
        <v>4.3913542470987625</v>
      </c>
      <c r="AQ67" s="400">
        <f>DB!Y51*1000*$X67</f>
        <v>2.1647520936402662</v>
      </c>
      <c r="AR67" s="400">
        <f>DB!Z51*1000*$X67</f>
        <v>4.5769044265536634</v>
      </c>
      <c r="AS67" s="400">
        <f>DB!AA51*1000*$X67</f>
        <v>1.7936517347303746</v>
      </c>
      <c r="AT67" s="400">
        <f>DB!AB51*1000*$X67</f>
        <v>14.225513758207136</v>
      </c>
      <c r="AU67" s="400">
        <f>DB!AC51*1000*$X67</f>
        <v>26.595525721865577</v>
      </c>
      <c r="AV67" s="400">
        <f>DB!AD51*1000*$X67</f>
        <v>68.035065800121302</v>
      </c>
      <c r="AW67" s="401">
        <f>DB!AE51*1000*$X67</f>
        <v>9.8960095709266014</v>
      </c>
      <c r="AX67" s="401">
        <f>DB!AF51*$X67</f>
        <v>5.1954050247361619E-2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90</v>
      </c>
      <c r="I68" s="227">
        <f>DB!AJ52</f>
        <v>141</v>
      </c>
      <c r="J68" s="227">
        <f>DB!AK52</f>
        <v>73</v>
      </c>
      <c r="K68" s="227">
        <f>DB!AL52</f>
        <v>316</v>
      </c>
      <c r="L68" s="227">
        <f>DB!AM52</f>
        <v>10</v>
      </c>
      <c r="M68" s="227">
        <f>DB!AN52</f>
        <v>11</v>
      </c>
      <c r="N68" s="227">
        <f>DB!AO52</f>
        <v>21</v>
      </c>
      <c r="O68" s="227">
        <f>DB!AP52</f>
        <v>12</v>
      </c>
      <c r="P68" s="227">
        <f>DB!AQ52</f>
        <v>20</v>
      </c>
      <c r="Q68" s="227">
        <f>DB!AR52</f>
        <v>3</v>
      </c>
      <c r="R68" s="227">
        <f t="shared" si="57"/>
        <v>697</v>
      </c>
      <c r="S68" s="227">
        <f>DB!AS52</f>
        <v>16</v>
      </c>
      <c r="T68" s="228">
        <f>DB!C52</f>
        <v>713</v>
      </c>
      <c r="U68" s="336">
        <f>DB!E52</f>
        <v>4098.3999999999996</v>
      </c>
      <c r="V68" s="353">
        <f>DB!F52*1000</f>
        <v>5.1639839999999904</v>
      </c>
      <c r="W68" s="204">
        <f t="shared" si="55"/>
        <v>5.7481065918653576</v>
      </c>
      <c r="X68" s="458">
        <v>0.76979293544457972</v>
      </c>
      <c r="Y68" s="411">
        <f t="shared" si="56"/>
        <v>3.9751984019488353</v>
      </c>
      <c r="Z68" s="399">
        <f>DB!H52*$X68</f>
        <v>4.6112301462606885E-2</v>
      </c>
      <c r="AA68" s="408">
        <f>DB!I52*$X68</f>
        <v>3.5471001125081697E-2</v>
      </c>
      <c r="AB68" s="408">
        <f>DB!J52*$X68</f>
        <v>3.9018101237590246E-2</v>
      </c>
      <c r="AC68" s="408">
        <f>DB!K52*$X68</f>
        <v>4.2565201350098489E-2</v>
      </c>
      <c r="AD68" s="409">
        <f>DB!L52*$X68</f>
        <v>385.63399697305647</v>
      </c>
      <c r="AE68" s="410">
        <f>DB!M52*$X68</f>
        <v>4.84179165357369</v>
      </c>
      <c r="AF68" s="410">
        <f>DB!N52*$X68</f>
        <v>0.51223654542949981</v>
      </c>
      <c r="AG68" s="410">
        <f>DB!O52*$X68</f>
        <v>0.48099900663580686</v>
      </c>
      <c r="AH68" s="410">
        <f>DB!P52*$X68</f>
        <v>0.47901140743483706</v>
      </c>
      <c r="AI68" s="410">
        <f>DB!Q52*$X68</f>
        <v>0.10136755924969471</v>
      </c>
      <c r="AJ68" s="410">
        <f>DB!R52*$X68</f>
        <v>0.42733382820950061</v>
      </c>
      <c r="AK68" s="408">
        <f>DB!S52*1000*$X68</f>
        <v>4.7702380823386265E-2</v>
      </c>
      <c r="AL68" s="410">
        <f>DB!T52*$X68</f>
        <v>6.9565972034104209E-2</v>
      </c>
      <c r="AM68" s="411">
        <f>DB!U52*1000*$X68</f>
        <v>2.1863591210718867</v>
      </c>
      <c r="AN68" s="411">
        <f>DB!V52*1000*$X68</f>
        <v>12.521874966138776</v>
      </c>
      <c r="AO68" s="411">
        <f>DB!W52*1000*$X68</f>
        <v>8.3479166440925692</v>
      </c>
      <c r="AP68" s="410">
        <f>DB!X52*1000*$X68</f>
        <v>1.411195432691839</v>
      </c>
      <c r="AQ68" s="411">
        <f>DB!Y52*1000*$X68</f>
        <v>0.69565972034104584</v>
      </c>
      <c r="AR68" s="411">
        <f>DB!Z52*1000*$X68</f>
        <v>1.4708234087210641</v>
      </c>
      <c r="AS68" s="411">
        <f>DB!AA52*1000*$X68</f>
        <v>0.57640376828258522</v>
      </c>
      <c r="AT68" s="411">
        <f>DB!AB52*1000*$X68</f>
        <v>4.5714781622411911</v>
      </c>
      <c r="AU68" s="411">
        <f>DB!AC52*1000*$X68</f>
        <v>8.5466765641900881</v>
      </c>
      <c r="AV68" s="411">
        <f>DB!AD52*1000*$X68</f>
        <v>21.863591210718635</v>
      </c>
      <c r="AW68" s="410">
        <f>DB!AE52*1000*$X68</f>
        <v>3.1801587215590819</v>
      </c>
      <c r="AX68" s="410">
        <f>DB!AF52*$X68</f>
        <v>1.6695833288185139E-2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1456</v>
      </c>
      <c r="I69" s="230">
        <f t="shared" si="58"/>
        <v>2370</v>
      </c>
      <c r="J69" s="230">
        <f t="shared" si="58"/>
        <v>2220</v>
      </c>
      <c r="K69" s="230">
        <f t="shared" si="58"/>
        <v>10216</v>
      </c>
      <c r="L69" s="230">
        <f t="shared" si="58"/>
        <v>991</v>
      </c>
      <c r="M69" s="230">
        <f t="shared" si="58"/>
        <v>1267</v>
      </c>
      <c r="N69" s="230">
        <f t="shared" si="58"/>
        <v>887</v>
      </c>
      <c r="O69" s="230">
        <f t="shared" si="58"/>
        <v>1145</v>
      </c>
      <c r="P69" s="230">
        <f t="shared" si="58"/>
        <v>1403</v>
      </c>
      <c r="Q69" s="230">
        <f t="shared" si="58"/>
        <v>118</v>
      </c>
      <c r="R69" s="230">
        <f t="shared" si="58"/>
        <v>22073</v>
      </c>
      <c r="S69" s="230">
        <f t="shared" si="58"/>
        <v>135</v>
      </c>
      <c r="T69" s="231">
        <f>SUM(T62:T68)</f>
        <v>22208</v>
      </c>
      <c r="U69" s="337">
        <f>SUM(U62:U68)</f>
        <v>128623.4700000005</v>
      </c>
      <c r="V69" s="354">
        <f t="shared" ref="V69:AX69" si="59">SUM(V62:V68)</f>
        <v>265.6998765579109</v>
      </c>
      <c r="W69" s="239"/>
      <c r="X69" s="395"/>
      <c r="Y69" s="445">
        <f t="shared" ref="Y69" si="60">SUM(Y62:Y68)</f>
        <v>204.53388792277676</v>
      </c>
      <c r="Z69" s="447">
        <f t="shared" si="59"/>
        <v>17.203794912110386</v>
      </c>
      <c r="AA69" s="448">
        <f t="shared" si="59"/>
        <v>13.444022697114601</v>
      </c>
      <c r="AB69" s="448">
        <f t="shared" si="59"/>
        <v>14.507091557392638</v>
      </c>
      <c r="AC69" s="448">
        <f t="shared" si="59"/>
        <v>16.308391711946182</v>
      </c>
      <c r="AD69" s="444">
        <f t="shared" si="59"/>
        <v>19841.832467388838</v>
      </c>
      <c r="AE69" s="449">
        <f t="shared" si="59"/>
        <v>249.12227548993565</v>
      </c>
      <c r="AF69" s="449">
        <f t="shared" si="59"/>
        <v>13.704395213566587</v>
      </c>
      <c r="AG69" s="449">
        <f t="shared" si="59"/>
        <v>24.748600438655686</v>
      </c>
      <c r="AH69" s="449">
        <f t="shared" si="59"/>
        <v>24.646333494694503</v>
      </c>
      <c r="AI69" s="449">
        <f t="shared" si="59"/>
        <v>5.2156141420307689</v>
      </c>
      <c r="AJ69" s="449">
        <f t="shared" si="59"/>
        <v>21.987392951698048</v>
      </c>
      <c r="AK69" s="448">
        <f t="shared" ref="AK69" si="61">SUM(AK62:AK68)</f>
        <v>2.4544066550732806</v>
      </c>
      <c r="AL69" s="449">
        <f t="shared" si="59"/>
        <v>3.5793430386484504</v>
      </c>
      <c r="AM69" s="445">
        <f t="shared" si="59"/>
        <v>112.49363835752472</v>
      </c>
      <c r="AN69" s="445">
        <f t="shared" si="59"/>
        <v>644.28174695677694</v>
      </c>
      <c r="AO69" s="445">
        <f t="shared" ref="AO69" si="62">SUM(AO62:AO68)</f>
        <v>429.52116463784944</v>
      </c>
      <c r="AP69" s="449">
        <f t="shared" si="59"/>
        <v>72.609530212583905</v>
      </c>
      <c r="AQ69" s="445">
        <f t="shared" ref="AQ69:AR69" si="63">SUM(AQ62:AQ68)</f>
        <v>35.793430386486676</v>
      </c>
      <c r="AR69" s="445">
        <f t="shared" si="63"/>
        <v>75.677538531424787</v>
      </c>
      <c r="AS69" s="445">
        <f t="shared" si="59"/>
        <v>29.657413748802831</v>
      </c>
      <c r="AT69" s="445">
        <f t="shared" si="59"/>
        <v>235.2139711111823</v>
      </c>
      <c r="AU69" s="445">
        <f t="shared" si="59"/>
        <v>439.74785903396156</v>
      </c>
      <c r="AV69" s="445">
        <f t="shared" si="59"/>
        <v>1124.9363835752538</v>
      </c>
      <c r="AW69" s="449">
        <f t="shared" ref="AW69" si="64">SUM(AW62:AW68)</f>
        <v>163.6271103382179</v>
      </c>
      <c r="AX69" s="449">
        <f t="shared" si="59"/>
        <v>0.8590423292756989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1606</v>
      </c>
      <c r="I71" s="230">
        <f t="shared" si="65"/>
        <v>3282</v>
      </c>
      <c r="J71" s="230">
        <f t="shared" si="65"/>
        <v>3217</v>
      </c>
      <c r="K71" s="230">
        <f t="shared" si="65"/>
        <v>12058</v>
      </c>
      <c r="L71" s="230">
        <f t="shared" si="65"/>
        <v>1132</v>
      </c>
      <c r="M71" s="230">
        <f t="shared" si="65"/>
        <v>1340</v>
      </c>
      <c r="N71" s="230">
        <f t="shared" si="65"/>
        <v>969</v>
      </c>
      <c r="O71" s="230">
        <f t="shared" si="65"/>
        <v>1361</v>
      </c>
      <c r="P71" s="230">
        <f t="shared" si="65"/>
        <v>1754</v>
      </c>
      <c r="Q71" s="230">
        <f t="shared" si="65"/>
        <v>169</v>
      </c>
      <c r="R71" s="230">
        <f t="shared" si="65"/>
        <v>26888</v>
      </c>
      <c r="S71" s="230">
        <f>SUM(S60,S69)</f>
        <v>188</v>
      </c>
      <c r="T71" s="231">
        <f>SUM(T60,T69)</f>
        <v>27076</v>
      </c>
      <c r="U71" s="337">
        <f>SUM(U60,U69)</f>
        <v>243646.63000000021</v>
      </c>
      <c r="V71" s="354">
        <f t="shared" ref="V71:AX71" si="66">SUM(V60,V69)</f>
        <v>707.49509087509341</v>
      </c>
      <c r="W71" s="239"/>
      <c r="X71" s="395"/>
      <c r="Y71" s="445">
        <f t="shared" ref="Y71" si="67">SUM(Y60,Y69)</f>
        <v>544.62472281736791</v>
      </c>
      <c r="Z71" s="447">
        <f t="shared" si="66"/>
        <v>29.338703304748684</v>
      </c>
      <c r="AA71" s="448">
        <f t="shared" si="66"/>
        <v>23.151205745274559</v>
      </c>
      <c r="AB71" s="448">
        <f t="shared" si="66"/>
        <v>24.821205941672119</v>
      </c>
      <c r="AC71" s="448">
        <f t="shared" si="66"/>
        <v>27.836368768464876</v>
      </c>
      <c r="AD71" s="444">
        <f t="shared" si="66"/>
        <v>52834.044360512562</v>
      </c>
      <c r="AE71" s="449">
        <f t="shared" si="66"/>
        <v>663.35291239152843</v>
      </c>
      <c r="AF71" s="449">
        <f t="shared" si="66"/>
        <v>44.221806239008167</v>
      </c>
      <c r="AG71" s="449">
        <f t="shared" si="66"/>
        <v>65.899591460900808</v>
      </c>
      <c r="AH71" s="449">
        <f t="shared" si="66"/>
        <v>65.627279099491631</v>
      </c>
      <c r="AI71" s="449">
        <f t="shared" si="66"/>
        <v>13.887930431842669</v>
      </c>
      <c r="AJ71" s="449">
        <f t="shared" si="66"/>
        <v>58.547157702866059</v>
      </c>
      <c r="AK71" s="448">
        <f t="shared" ref="AK71" si="68">SUM(AK60,AK69)</f>
        <v>6.5354966738082663</v>
      </c>
      <c r="AL71" s="449">
        <f t="shared" si="66"/>
        <v>9.5309326493036934</v>
      </c>
      <c r="AM71" s="445">
        <f t="shared" si="66"/>
        <v>299.54359754954254</v>
      </c>
      <c r="AN71" s="445">
        <f t="shared" si="66"/>
        <v>1715.5678768747139</v>
      </c>
      <c r="AO71" s="445">
        <f t="shared" ref="AO71" si="69">SUM(AO60,AO69)</f>
        <v>1143.7119179164727</v>
      </c>
      <c r="AP71" s="449">
        <f t="shared" si="66"/>
        <v>193.3417766001603</v>
      </c>
      <c r="AQ71" s="445">
        <f t="shared" ref="AQ71:AR71" si="70">SUM(AQ60,AQ69)</f>
        <v>95.30932649303854</v>
      </c>
      <c r="AR71" s="445">
        <f t="shared" si="70"/>
        <v>201.51114744242057</v>
      </c>
      <c r="AS71" s="445">
        <f t="shared" si="66"/>
        <v>78.970584808517344</v>
      </c>
      <c r="AT71" s="445">
        <f t="shared" si="66"/>
        <v>626.31843123995793</v>
      </c>
      <c r="AU71" s="445">
        <f t="shared" si="66"/>
        <v>1170.9431540573314</v>
      </c>
      <c r="AV71" s="445">
        <f t="shared" si="66"/>
        <v>2995.4359754954144</v>
      </c>
      <c r="AW71" s="449">
        <f t="shared" ref="AW71" si="71">SUM(AW60,AW69)</f>
        <v>435.6997782538877</v>
      </c>
      <c r="AX71" s="449">
        <f t="shared" si="66"/>
        <v>2.2874238358329482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1629</v>
      </c>
      <c r="I74" s="224">
        <f t="shared" si="72"/>
        <v>3312</v>
      </c>
      <c r="J74" s="224">
        <f t="shared" si="72"/>
        <v>3225</v>
      </c>
      <c r="K74" s="224">
        <f t="shared" si="72"/>
        <v>12085</v>
      </c>
      <c r="L74" s="224">
        <f t="shared" si="72"/>
        <v>1141</v>
      </c>
      <c r="M74" s="224">
        <f t="shared" si="72"/>
        <v>1348</v>
      </c>
      <c r="N74" s="224">
        <f t="shared" si="72"/>
        <v>977</v>
      </c>
      <c r="O74" s="224">
        <f t="shared" si="72"/>
        <v>1376</v>
      </c>
      <c r="P74" s="224">
        <f t="shared" si="72"/>
        <v>1761</v>
      </c>
      <c r="Q74" s="224">
        <f t="shared" si="72"/>
        <v>170</v>
      </c>
      <c r="R74" s="224">
        <f t="shared" si="72"/>
        <v>27024</v>
      </c>
      <c r="S74" s="224">
        <f>SUM(S52,S71)</f>
        <v>192</v>
      </c>
      <c r="T74" s="225">
        <f>SUM(T52,T71)</f>
        <v>27448</v>
      </c>
      <c r="U74" s="335">
        <f>SUM(U52,U71)</f>
        <v>251134.08000000022</v>
      </c>
      <c r="V74" s="352">
        <f t="shared" ref="V74:AX74" si="73">SUM(V52,V71)</f>
        <v>735.21569396934626</v>
      </c>
      <c r="W74" s="173"/>
      <c r="X74" s="385"/>
      <c r="Y74" s="400">
        <f t="shared" ref="Y74" si="74">SUM(Y52,Y71)</f>
        <v>559.1193278274319</v>
      </c>
      <c r="Z74" s="398">
        <f t="shared" si="73"/>
        <v>29.59321564388528</v>
      </c>
      <c r="AA74" s="402">
        <f t="shared" si="73"/>
        <v>23.349027755023432</v>
      </c>
      <c r="AB74" s="402">
        <f t="shared" si="73"/>
        <v>25.047254287493221</v>
      </c>
      <c r="AC74" s="402">
        <f t="shared" si="73"/>
        <v>28.090881107601472</v>
      </c>
      <c r="AD74" s="407">
        <f>SUM(AD52,AD71)</f>
        <v>54224.596151375335</v>
      </c>
      <c r="AE74" s="401">
        <f t="shared" si="73"/>
        <v>684.83391701644337</v>
      </c>
      <c r="AF74" s="401">
        <f t="shared" si="73"/>
        <v>45.50404432320002</v>
      </c>
      <c r="AG74" s="401">
        <f t="shared" si="73"/>
        <v>70.925266325299376</v>
      </c>
      <c r="AH74" s="401">
        <f t="shared" si="73"/>
        <v>66.613571085858254</v>
      </c>
      <c r="AI74" s="401">
        <f t="shared" si="73"/>
        <v>14.690404472854397</v>
      </c>
      <c r="AJ74" s="401">
        <f t="shared" si="73"/>
        <v>58.93521780972641</v>
      </c>
      <c r="AK74" s="402">
        <f t="shared" ref="AK74" si="75">SUM(AK52,AK71)</f>
        <v>6.6633127361697397</v>
      </c>
      <c r="AL74" s="401">
        <f t="shared" si="73"/>
        <v>9.9440288920905182</v>
      </c>
      <c r="AM74" s="400">
        <f t="shared" si="73"/>
        <v>299.54359754954254</v>
      </c>
      <c r="AN74" s="400">
        <f t="shared" si="73"/>
        <v>1793.3116673832392</v>
      </c>
      <c r="AO74" s="400">
        <f t="shared" ref="AO74" si="76">SUM(AO52,AO71)</f>
        <v>1206.0387194597479</v>
      </c>
      <c r="AP74" s="401">
        <f t="shared" si="73"/>
        <v>216.53314461626275</v>
      </c>
      <c r="AQ74" s="400">
        <f t="shared" ref="AQ74:AR74" si="77">SUM(AQ52,AQ71)</f>
        <v>124.2985365131666</v>
      </c>
      <c r="AR74" s="400">
        <f t="shared" si="77"/>
        <v>201.51114744242057</v>
      </c>
      <c r="AS74" s="400">
        <f t="shared" si="73"/>
        <v>78.970584808517344</v>
      </c>
      <c r="AT74" s="400">
        <f t="shared" si="73"/>
        <v>652.40872025807323</v>
      </c>
      <c r="AU74" s="400">
        <f t="shared" si="73"/>
        <v>1170.9431540573314</v>
      </c>
      <c r="AV74" s="400">
        <f t="shared" si="73"/>
        <v>2995.4359754954144</v>
      </c>
      <c r="AW74" s="401">
        <f t="shared" ref="AW74" si="78">SUM(AW52,AW71)</f>
        <v>435.6997782538877</v>
      </c>
      <c r="AX74" s="401">
        <f t="shared" si="73"/>
        <v>2.2874238358329482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1644</v>
      </c>
      <c r="I77" s="230">
        <f t="shared" si="79"/>
        <v>3483</v>
      </c>
      <c r="J77" s="230">
        <f t="shared" si="79"/>
        <v>3289</v>
      </c>
      <c r="K77" s="230">
        <f t="shared" si="79"/>
        <v>12307</v>
      </c>
      <c r="L77" s="230">
        <f t="shared" si="79"/>
        <v>1512</v>
      </c>
      <c r="M77" s="230">
        <f t="shared" si="79"/>
        <v>2613</v>
      </c>
      <c r="N77" s="230">
        <f t="shared" si="79"/>
        <v>2853</v>
      </c>
      <c r="O77" s="230">
        <f t="shared" si="79"/>
        <v>4390</v>
      </c>
      <c r="P77" s="230">
        <f t="shared" si="79"/>
        <v>4424</v>
      </c>
      <c r="Q77" s="230">
        <f t="shared" si="79"/>
        <v>472</v>
      </c>
      <c r="R77" s="230">
        <f t="shared" si="79"/>
        <v>36987</v>
      </c>
      <c r="S77" s="230">
        <f>SUM(S38,S74)</f>
        <v>233</v>
      </c>
      <c r="T77" s="231">
        <f>SUM(T38,T74)</f>
        <v>77447</v>
      </c>
      <c r="U77" s="337">
        <f>SUM(U38,U74)</f>
        <v>789418.51999999909</v>
      </c>
      <c r="V77" s="354">
        <f t="shared" ref="V77:AX77" si="80">SUM(V38,V74)</f>
        <v>2513.9803207399382</v>
      </c>
      <c r="W77" s="239"/>
      <c r="X77" s="382"/>
      <c r="Y77" s="445">
        <f t="shared" ref="Y77" si="81">SUM(Y38,Y74)</f>
        <v>2481.7332878199531</v>
      </c>
      <c r="Z77" s="447">
        <f t="shared" si="80"/>
        <v>148.40983703195519</v>
      </c>
      <c r="AA77" s="448">
        <f t="shared" si="80"/>
        <v>121.87300625133854</v>
      </c>
      <c r="AB77" s="448">
        <f t="shared" si="80"/>
        <v>130.28685029915894</v>
      </c>
      <c r="AC77" s="448">
        <f t="shared" si="80"/>
        <v>142.21462689988141</v>
      </c>
      <c r="AD77" s="444">
        <f>SUM(AD38,AD74)</f>
        <v>250437.62462866207</v>
      </c>
      <c r="AE77" s="449">
        <f t="shared" si="80"/>
        <v>3317.8570187290679</v>
      </c>
      <c r="AF77" s="449">
        <f t="shared" si="80"/>
        <v>193.4176387896168</v>
      </c>
      <c r="AG77" s="449">
        <f t="shared" si="80"/>
        <v>84.742514412441039</v>
      </c>
      <c r="AH77" s="449">
        <f t="shared" si="80"/>
        <v>324.85392147953849</v>
      </c>
      <c r="AI77" s="449">
        <f t="shared" si="80"/>
        <v>131.98514124746384</v>
      </c>
      <c r="AJ77" s="449">
        <f t="shared" si="80"/>
        <v>200.63302465971447</v>
      </c>
      <c r="AK77" s="448">
        <f t="shared" ref="AK77" si="82">SUM(AK38,AK74)</f>
        <v>178.35100428724078</v>
      </c>
      <c r="AL77" s="449">
        <f t="shared" si="80"/>
        <v>553.17546485335845</v>
      </c>
      <c r="AM77" s="445">
        <f t="shared" si="80"/>
        <v>13441.967726084848</v>
      </c>
      <c r="AN77" s="445">
        <f t="shared" si="80"/>
        <v>4260.6803318548982</v>
      </c>
      <c r="AO77" s="445">
        <f t="shared" ref="AO77" si="83">SUM(AO38,AO74)</f>
        <v>3828.9575891413124</v>
      </c>
      <c r="AP77" s="449">
        <f t="shared" si="80"/>
        <v>695.76507653363365</v>
      </c>
      <c r="AQ77" s="445">
        <f t="shared" ref="AQ77:AR77" si="84">SUM(AQ38,AQ74)</f>
        <v>4982.474865350352</v>
      </c>
      <c r="AR77" s="445">
        <f t="shared" si="84"/>
        <v>16841.628186319762</v>
      </c>
      <c r="AS77" s="445">
        <f t="shared" si="80"/>
        <v>28018.831712974283</v>
      </c>
      <c r="AT77" s="445">
        <f t="shared" si="80"/>
        <v>1725.8386924637707</v>
      </c>
      <c r="AU77" s="445">
        <f t="shared" si="80"/>
        <v>3171.3933308761916</v>
      </c>
      <c r="AV77" s="445">
        <f t="shared" si="80"/>
        <v>36372.463303652454</v>
      </c>
      <c r="AW77" s="449">
        <f t="shared" ref="AW77" si="85">SUM(AW38,AW74)</f>
        <v>736.24121067751503</v>
      </c>
      <c r="AX77" s="449">
        <f t="shared" si="80"/>
        <v>776.58244400311253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1</v>
      </c>
      <c r="I81" s="224">
        <f>DB!AJ53</f>
        <v>1</v>
      </c>
      <c r="J81" s="224">
        <f>DB!AK53</f>
        <v>3</v>
      </c>
      <c r="K81" s="224">
        <f>DB!AL53</f>
        <v>0</v>
      </c>
      <c r="L81" s="224">
        <f>DB!AM53</f>
        <v>138</v>
      </c>
      <c r="M81" s="224">
        <f>DB!AN53</f>
        <v>132</v>
      </c>
      <c r="N81" s="224">
        <f>DB!AO53</f>
        <v>40</v>
      </c>
      <c r="O81" s="224">
        <f>DB!AP53</f>
        <v>31</v>
      </c>
      <c r="P81" s="224">
        <f>DB!AQ53</f>
        <v>31</v>
      </c>
      <c r="Q81" s="224">
        <f>DB!AR53</f>
        <v>6</v>
      </c>
      <c r="R81" s="224">
        <f>SUM(H81:Q81)</f>
        <v>383</v>
      </c>
      <c r="S81" s="224">
        <f>DB!AS53</f>
        <v>0</v>
      </c>
      <c r="T81" s="225">
        <f>DB!C53</f>
        <v>383</v>
      </c>
      <c r="U81" s="335">
        <f>DB!E53</f>
        <v>5388.5</v>
      </c>
      <c r="V81" s="352">
        <f>DB!F53*1000</f>
        <v>19.9839707077391</v>
      </c>
      <c r="W81" s="177">
        <f t="shared" ref="W81:W91" si="86">IF(T81=0,0,U81/T81)</f>
        <v>14.069190600522193</v>
      </c>
      <c r="X81" s="450">
        <v>0.95763296901826367</v>
      </c>
      <c r="Y81" s="400">
        <f t="shared" ref="Y81:Y91" si="87">V81*X81</f>
        <v>19.137309201626206</v>
      </c>
      <c r="Z81" s="398">
        <f>DB!H53*$X81</f>
        <v>1.2775625992793282E-2</v>
      </c>
      <c r="AA81" s="402">
        <f>DB!I53*$X81</f>
        <v>1.0521103758770899E-2</v>
      </c>
      <c r="AB81" s="402">
        <f>DB!J53*$X81</f>
        <v>1.2775625992793282E-2</v>
      </c>
      <c r="AC81" s="402">
        <f>DB!K53*$X81</f>
        <v>1.2775625992793282E-2</v>
      </c>
      <c r="AD81" s="407">
        <f>DB!L53*$X81</f>
        <v>1403.1092360448251</v>
      </c>
      <c r="AE81" s="401">
        <f>DB!M53*$X81</f>
        <v>0.11482385520975667</v>
      </c>
      <c r="AF81" s="401">
        <f>DB!N53*$X81</f>
        <v>0.73965700064284978</v>
      </c>
      <c r="AG81" s="401">
        <f>DB!O53*$X81</f>
        <v>1.1482385520975666</v>
      </c>
      <c r="AH81" s="401">
        <f>DB!P53*$X81</f>
        <v>1.6458085913398417E-2</v>
      </c>
      <c r="AI81" s="401">
        <f>DB!Q53*$X81</f>
        <v>3.8274618403252218E-4</v>
      </c>
      <c r="AJ81" s="401">
        <f>DB!R53*$X81</f>
        <v>1.6458085913398417E-2</v>
      </c>
      <c r="AK81" s="402">
        <f>DB!S53*1000*$X81</f>
        <v>2.1051040121788721E-2</v>
      </c>
      <c r="AL81" s="401">
        <f>DB!T53*$X81</f>
        <v>1.5309847361300887E-3</v>
      </c>
      <c r="AM81" s="400">
        <f>DB!U53*1000*$X81</f>
        <v>0.14352981901219633</v>
      </c>
      <c r="AN81" s="400">
        <f>DB!V53*1000*$X81</f>
        <v>5.2244854120439301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14</v>
      </c>
      <c r="I82" s="224">
        <f>DB!AJ54</f>
        <v>13</v>
      </c>
      <c r="J82" s="224">
        <f>DB!AK54</f>
        <v>10</v>
      </c>
      <c r="K82" s="224">
        <f>DB!AL54</f>
        <v>28</v>
      </c>
      <c r="L82" s="224">
        <f>DB!AM54</f>
        <v>8426</v>
      </c>
      <c r="M82" s="224">
        <f>DB!AN54</f>
        <v>6431</v>
      </c>
      <c r="N82" s="224">
        <f>DB!AO54</f>
        <v>1449</v>
      </c>
      <c r="O82" s="224">
        <f>DB!AP54</f>
        <v>625</v>
      </c>
      <c r="P82" s="224">
        <f>DB!AQ54</f>
        <v>605</v>
      </c>
      <c r="Q82" s="224">
        <f>DB!AR54</f>
        <v>86</v>
      </c>
      <c r="R82" s="224">
        <f t="shared" ref="R82:R91" si="88">SUM(H82:Q82)</f>
        <v>17687</v>
      </c>
      <c r="S82" s="224">
        <f>DB!AS54</f>
        <v>8</v>
      </c>
      <c r="T82" s="225">
        <f>DB!C54</f>
        <v>17695</v>
      </c>
      <c r="U82" s="335">
        <f>DB!E54</f>
        <v>423867.52</v>
      </c>
      <c r="V82" s="352">
        <f>DB!F54*1000</f>
        <v>1614.8028078780501</v>
      </c>
      <c r="W82" s="177">
        <f t="shared" si="86"/>
        <v>23.954084204577565</v>
      </c>
      <c r="X82" s="450">
        <v>0.95763296901826367</v>
      </c>
      <c r="Y82" s="400">
        <f t="shared" si="87"/>
        <v>1546.3884072872859</v>
      </c>
      <c r="Z82" s="398">
        <f>DB!H54*$X82</f>
        <v>0.4250783825724091</v>
      </c>
      <c r="AA82" s="402">
        <f>DB!I54*$X82</f>
        <v>0.36435289934778908</v>
      </c>
      <c r="AB82" s="402">
        <f>DB!J54*$X82</f>
        <v>0.4250783825724091</v>
      </c>
      <c r="AC82" s="402">
        <f>DB!K54*$X82</f>
        <v>0.4250783825724091</v>
      </c>
      <c r="AD82" s="407">
        <f>DB!L54*$X82</f>
        <v>113378.10524551041</v>
      </c>
      <c r="AE82" s="401">
        <f>DB!M54*$X82</f>
        <v>9.2783304437249114</v>
      </c>
      <c r="AF82" s="401">
        <f>DB!N54*$X82</f>
        <v>58.060257314753855</v>
      </c>
      <c r="AG82" s="401">
        <f>DB!O54*$X82</f>
        <v>92.783304437236964</v>
      </c>
      <c r="AH82" s="401">
        <f>DB!P54*$X82</f>
        <v>1.3298940302670248</v>
      </c>
      <c r="AI82" s="401">
        <f>DB!Q54*$X82</f>
        <v>3.0927768145748304E-2</v>
      </c>
      <c r="AJ82" s="401">
        <f>DB!R54*$X82</f>
        <v>1.3298940302670248</v>
      </c>
      <c r="AK82" s="402">
        <f>DB!S54*1000*$X82</f>
        <v>1.7010272480157034</v>
      </c>
      <c r="AL82" s="401">
        <f>DB!T54*$X82</f>
        <v>0.12371107258299341</v>
      </c>
      <c r="AM82" s="400">
        <f>DB!U54*1000*$X82</f>
        <v>11.597913054654379</v>
      </c>
      <c r="AN82" s="400">
        <f>DB!V54*1000*$X82</f>
        <v>422.1640351894734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2</v>
      </c>
      <c r="I83" s="224">
        <f>DB!AJ55</f>
        <v>6</v>
      </c>
      <c r="J83" s="224">
        <f>DB!AK55</f>
        <v>0</v>
      </c>
      <c r="K83" s="224">
        <f>DB!AL55</f>
        <v>9</v>
      </c>
      <c r="L83" s="224">
        <f>DB!AM55</f>
        <v>591</v>
      </c>
      <c r="M83" s="224">
        <f>DB!AN55</f>
        <v>230</v>
      </c>
      <c r="N83" s="224">
        <f>DB!AO55</f>
        <v>92</v>
      </c>
      <c r="O83" s="224">
        <f>DB!AP55</f>
        <v>57</v>
      </c>
      <c r="P83" s="224">
        <f>DB!AQ55</f>
        <v>34</v>
      </c>
      <c r="Q83" s="224">
        <f>DB!AR55</f>
        <v>7</v>
      </c>
      <c r="R83" s="224">
        <f t="shared" si="88"/>
        <v>1028</v>
      </c>
      <c r="S83" s="224">
        <f>DB!AS55</f>
        <v>3</v>
      </c>
      <c r="T83" s="225">
        <f>DB!C55</f>
        <v>1031</v>
      </c>
      <c r="U83" s="335">
        <f>DB!E55</f>
        <v>221561.3</v>
      </c>
      <c r="V83" s="352">
        <f>DB!F55*1000</f>
        <v>921.809004319883</v>
      </c>
      <c r="W83" s="177">
        <f t="shared" si="86"/>
        <v>214.89941804073715</v>
      </c>
      <c r="X83" s="450">
        <v>0.95763296901826367</v>
      </c>
      <c r="Y83" s="400">
        <f t="shared" si="87"/>
        <v>882.75469367461903</v>
      </c>
      <c r="Z83" s="398">
        <f>DB!H55*$X83</f>
        <v>0.34665097778530296</v>
      </c>
      <c r="AA83" s="402">
        <f>DB!I55*$X83</f>
        <v>0.27732078222824125</v>
      </c>
      <c r="AB83" s="402">
        <f>DB!J55*$X83</f>
        <v>0.34665097778530296</v>
      </c>
      <c r="AC83" s="402">
        <f>DB!K55*$X83</f>
        <v>0.34665097778530296</v>
      </c>
      <c r="AD83" s="407">
        <f>DB!L55*$X83</f>
        <v>64721.808630835927</v>
      </c>
      <c r="AE83" s="401">
        <f>DB!M55*$X83</f>
        <v>5.2965281620477072</v>
      </c>
      <c r="AF83" s="401">
        <f>DB!N55*$X83</f>
        <v>36.068095705411068</v>
      </c>
      <c r="AG83" s="401">
        <f>DB!O55*$X83</f>
        <v>52.965281620477164</v>
      </c>
      <c r="AH83" s="401">
        <f>DB!P55*$X83</f>
        <v>0.7591690365601711</v>
      </c>
      <c r="AI83" s="401">
        <f>DB!Q55*$X83</f>
        <v>1.7655093873492421E-2</v>
      </c>
      <c r="AJ83" s="401">
        <f>DB!R55*$X83</f>
        <v>0.7591690365601711</v>
      </c>
      <c r="AK83" s="402">
        <f>DB!S55*1000*$X83</f>
        <v>0.97103016304207979</v>
      </c>
      <c r="AL83" s="401">
        <f>DB!T55*$X83</f>
        <v>7.0620375493969573E-2</v>
      </c>
      <c r="AM83" s="400">
        <f>DB!U55*1000*$X83</f>
        <v>6.6206602025596784</v>
      </c>
      <c r="AN83" s="400">
        <f>DB!V55*1000*$X83</f>
        <v>240.99203137317093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1</v>
      </c>
      <c r="J84" s="224">
        <f>DB!AK56</f>
        <v>0</v>
      </c>
      <c r="K84" s="224">
        <f>DB!AL56</f>
        <v>0</v>
      </c>
      <c r="L84" s="224">
        <f>DB!AM56</f>
        <v>0</v>
      </c>
      <c r="M84" s="224">
        <f>DB!AN56</f>
        <v>5</v>
      </c>
      <c r="N84" s="224">
        <f>DB!AO56</f>
        <v>13</v>
      </c>
      <c r="O84" s="224">
        <f>DB!AP56</f>
        <v>23</v>
      </c>
      <c r="P84" s="224">
        <f>DB!AQ56</f>
        <v>7</v>
      </c>
      <c r="Q84" s="224">
        <f>DB!AR56</f>
        <v>0</v>
      </c>
      <c r="R84" s="224">
        <f t="shared" si="88"/>
        <v>49</v>
      </c>
      <c r="S84" s="224">
        <f>DB!AS56</f>
        <v>2</v>
      </c>
      <c r="T84" s="225">
        <f>DB!C56</f>
        <v>51</v>
      </c>
      <c r="U84" s="335">
        <f>DB!E56</f>
        <v>904.6</v>
      </c>
      <c r="V84" s="352">
        <f>DB!F56*1000</f>
        <v>3.2565599999999999</v>
      </c>
      <c r="W84" s="177">
        <f t="shared" si="86"/>
        <v>17.737254901960785</v>
      </c>
      <c r="X84" s="450">
        <v>0.95763296901826367</v>
      </c>
      <c r="Y84" s="400">
        <f t="shared" si="87"/>
        <v>3.1185892215861166</v>
      </c>
      <c r="Z84" s="398">
        <f>DB!H56*$X84</f>
        <v>3.1185892215861171E-4</v>
      </c>
      <c r="AA84" s="402">
        <f>DB!I56*$X84</f>
        <v>3.1185892215861171E-4</v>
      </c>
      <c r="AB84" s="402">
        <f>DB!J56*$X84</f>
        <v>3.1185892215861171E-4</v>
      </c>
      <c r="AC84" s="402">
        <f>DB!K56*$X84</f>
        <v>3.1185892215861171E-4</v>
      </c>
      <c r="AD84" s="407">
        <f>DB!L56*$X84</f>
        <v>228.64872454825093</v>
      </c>
      <c r="AE84" s="401">
        <f>DB!M56*$X84</f>
        <v>1.87115353295167E-2</v>
      </c>
      <c r="AF84" s="401">
        <f>DB!N56*$X84</f>
        <v>0.12053347341430343</v>
      </c>
      <c r="AG84" s="401">
        <f>DB!O56*$X84</f>
        <v>0.18711535329516701</v>
      </c>
      <c r="AH84" s="401">
        <f>DB!P56*$X84</f>
        <v>2.6819867305640606E-3</v>
      </c>
      <c r="AI84" s="401">
        <f>DB!Q56*$X84</f>
        <v>6.2371784431722327E-5</v>
      </c>
      <c r="AJ84" s="401">
        <f>DB!R56*$X84</f>
        <v>2.6819867305640606E-3</v>
      </c>
      <c r="AK84" s="402">
        <f>DB!S56*1000*$X84</f>
        <v>3.4304481437447279E-3</v>
      </c>
      <c r="AL84" s="401">
        <f>DB!T56*$X84</f>
        <v>2.4948713772688931E-4</v>
      </c>
      <c r="AM84" s="400">
        <f>DB!U56*1000*$X84</f>
        <v>2.3389419161895877E-2</v>
      </c>
      <c r="AN84" s="400">
        <f>DB!V56*1000*$X84</f>
        <v>0.85137485749300978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1</v>
      </c>
      <c r="L85" s="224">
        <f>DB!AM57</f>
        <v>0</v>
      </c>
      <c r="M85" s="224">
        <f>DB!AN57</f>
        <v>0</v>
      </c>
      <c r="N85" s="224">
        <f>DB!AO57</f>
        <v>0</v>
      </c>
      <c r="O85" s="224">
        <f>DB!AP57</f>
        <v>1</v>
      </c>
      <c r="P85" s="224">
        <f>DB!AQ57</f>
        <v>0</v>
      </c>
      <c r="Q85" s="224">
        <f>DB!AR57</f>
        <v>0</v>
      </c>
      <c r="R85" s="224">
        <f t="shared" si="88"/>
        <v>2</v>
      </c>
      <c r="S85" s="224">
        <f>DB!AS57</f>
        <v>0</v>
      </c>
      <c r="T85" s="225">
        <f>DB!C57</f>
        <v>2</v>
      </c>
      <c r="U85" s="335">
        <f>DB!E57</f>
        <v>140</v>
      </c>
      <c r="V85" s="352">
        <f>DB!F57*1000</f>
        <v>0.504</v>
      </c>
      <c r="W85" s="177">
        <f t="shared" si="86"/>
        <v>70</v>
      </c>
      <c r="X85" s="450">
        <v>0.95763296901826367</v>
      </c>
      <c r="Y85" s="400">
        <f t="shared" si="87"/>
        <v>0.48264701638520491</v>
      </c>
      <c r="Z85" s="398">
        <f>DB!H57*$X85</f>
        <v>4.8264701638520488E-5</v>
      </c>
      <c r="AA85" s="402">
        <f>DB!I57*$X85</f>
        <v>4.8264701638520488E-5</v>
      </c>
      <c r="AB85" s="402">
        <f>DB!J57*$X85</f>
        <v>4.8264701638520488E-5</v>
      </c>
      <c r="AC85" s="402">
        <f>DB!K57*$X85</f>
        <v>4.8264701638520488E-5</v>
      </c>
      <c r="AD85" s="407">
        <f>DB!L57*$X85</f>
        <v>35.386713947330456</v>
      </c>
      <c r="AE85" s="401">
        <f>DB!M57*$X85</f>
        <v>2.8958820983112296E-3</v>
      </c>
      <c r="AF85" s="401">
        <f>DB!N57*$X85</f>
        <v>1.8654307183288168E-2</v>
      </c>
      <c r="AG85" s="401">
        <f>DB!O57*$X85</f>
        <v>2.8958820983112293E-2</v>
      </c>
      <c r="AH85" s="401">
        <f>DB!P57*$X85</f>
        <v>4.1507643409127623E-4</v>
      </c>
      <c r="AI85" s="401">
        <f>DB!Q57*$X85</f>
        <v>9.6529403277040976E-6</v>
      </c>
      <c r="AJ85" s="401">
        <f>DB!R57*$X85</f>
        <v>4.1507643409127623E-4</v>
      </c>
      <c r="AK85" s="402">
        <f>DB!S57*1000*$X85</f>
        <v>5.3091171802372545E-4</v>
      </c>
      <c r="AL85" s="401">
        <f>DB!T57*$X85</f>
        <v>3.8611761310816391E-5</v>
      </c>
      <c r="AM85" s="400">
        <f>DB!U57*1000*$X85</f>
        <v>3.6198526228890366E-3</v>
      </c>
      <c r="AN85" s="400">
        <f>DB!V57*1000*$X85</f>
        <v>0.13176263547316092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0</v>
      </c>
      <c r="M86" s="224">
        <f>DB!AN58</f>
        <v>0</v>
      </c>
      <c r="N86" s="224">
        <f>DB!AO58</f>
        <v>0</v>
      </c>
      <c r="O86" s="224">
        <f>DB!AP58</f>
        <v>0</v>
      </c>
      <c r="P86" s="224">
        <f>DB!AQ58</f>
        <v>1</v>
      </c>
      <c r="Q86" s="224">
        <f>DB!AR58</f>
        <v>0</v>
      </c>
      <c r="R86" s="224">
        <f t="shared" si="88"/>
        <v>1</v>
      </c>
      <c r="S86" s="224">
        <f>DB!AS58</f>
        <v>0</v>
      </c>
      <c r="T86" s="225">
        <f>DB!C58</f>
        <v>1</v>
      </c>
      <c r="U86" s="335">
        <f>DB!E58</f>
        <v>183</v>
      </c>
      <c r="V86" s="352">
        <f>DB!F58*1000</f>
        <v>3.2939999999999997E-2</v>
      </c>
      <c r="W86" s="177">
        <f t="shared" si="86"/>
        <v>183</v>
      </c>
      <c r="X86" s="450">
        <v>0.95763296901826367</v>
      </c>
      <c r="Y86" s="400">
        <f t="shared" si="87"/>
        <v>3.1544429999461603E-2</v>
      </c>
      <c r="Z86" s="398">
        <f>DB!H58*$X86</f>
        <v>3.1544429999461608E-6</v>
      </c>
      <c r="AA86" s="402">
        <f>DB!I58*$X86</f>
        <v>3.1544429999461608E-6</v>
      </c>
      <c r="AB86" s="402">
        <f>DB!J58*$X86</f>
        <v>3.1544429999461608E-6</v>
      </c>
      <c r="AC86" s="402">
        <f>DB!K58*$X86</f>
        <v>3.1544429999461608E-6</v>
      </c>
      <c r="AD86" s="407">
        <f>DB!L58*$X86</f>
        <v>2.3127745187005262</v>
      </c>
      <c r="AE86" s="401">
        <f>DB!M58*$X86</f>
        <v>1.8926657999676963E-4</v>
      </c>
      <c r="AF86" s="401">
        <f>DB!N58*$X86</f>
        <v>1.2191922194791911E-3</v>
      </c>
      <c r="AG86" s="401">
        <f>DB!O58*$X86</f>
        <v>1.8926657999676964E-3</v>
      </c>
      <c r="AH86" s="401">
        <f>DB!P58*$X86</f>
        <v>2.7128209799536981E-5</v>
      </c>
      <c r="AI86" s="401">
        <f>DB!Q58*$X86</f>
        <v>6.308885999892321E-7</v>
      </c>
      <c r="AJ86" s="401">
        <f>DB!R58*$X86</f>
        <v>2.7128209799536981E-5</v>
      </c>
      <c r="AK86" s="402">
        <f>DB!S58*1000*$X86</f>
        <v>3.4698872999407762E-5</v>
      </c>
      <c r="AL86" s="401">
        <f>DB!T58*$X86</f>
        <v>2.5235543999569284E-6</v>
      </c>
      <c r="AM86" s="400">
        <f>DB!U58*1000*$X86</f>
        <v>2.36583224995962E-4</v>
      </c>
      <c r="AN86" s="400">
        <f>DB!V58*1000*$X86</f>
        <v>8.6116293898530188E-3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0</v>
      </c>
      <c r="Q87" s="224">
        <f>DB!AR59</f>
        <v>0</v>
      </c>
      <c r="R87" s="224">
        <f t="shared" si="88"/>
        <v>0</v>
      </c>
      <c r="S87" s="224">
        <f>DB!AS59</f>
        <v>0</v>
      </c>
      <c r="T87" s="225">
        <f>DB!C59</f>
        <v>0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8" t="s">
        <v>119</v>
      </c>
      <c r="E88" s="468"/>
      <c r="F88" s="158" t="s">
        <v>51</v>
      </c>
      <c r="G88" s="130"/>
      <c r="H88" s="223">
        <f>DB!AI60</f>
        <v>0</v>
      </c>
      <c r="I88" s="224">
        <f>DB!AJ60</f>
        <v>2</v>
      </c>
      <c r="J88" s="224">
        <f>DB!AK60</f>
        <v>3</v>
      </c>
      <c r="K88" s="224">
        <f>DB!AL60</f>
        <v>7</v>
      </c>
      <c r="L88" s="224">
        <f>DB!AM60</f>
        <v>67</v>
      </c>
      <c r="M88" s="224">
        <f>DB!AN60</f>
        <v>84</v>
      </c>
      <c r="N88" s="224">
        <f>DB!AO60</f>
        <v>40</v>
      </c>
      <c r="O88" s="224">
        <f>DB!AP60</f>
        <v>28</v>
      </c>
      <c r="P88" s="224">
        <f>DB!AQ60</f>
        <v>18</v>
      </c>
      <c r="Q88" s="224">
        <f>DB!AR60</f>
        <v>3</v>
      </c>
      <c r="R88" s="224">
        <f t="shared" si="88"/>
        <v>252</v>
      </c>
      <c r="S88" s="224">
        <f>DB!AS60</f>
        <v>2</v>
      </c>
      <c r="T88" s="225">
        <f>DB!C60</f>
        <v>254</v>
      </c>
      <c r="U88" s="335">
        <f>DB!E60</f>
        <v>15192.9</v>
      </c>
      <c r="V88" s="352">
        <f>DB!F60*1000</f>
        <v>43.755552000000002</v>
      </c>
      <c r="W88" s="177">
        <f t="shared" si="86"/>
        <v>59.814566929133854</v>
      </c>
      <c r="X88" s="450">
        <v>0.95763296901826367</v>
      </c>
      <c r="Y88" s="400">
        <f t="shared" si="87"/>
        <v>41.901759172793028</v>
      </c>
      <c r="Z88" s="398">
        <f>DB!H60*$X88</f>
        <v>4.190175917279302E-3</v>
      </c>
      <c r="AA88" s="402">
        <f>DB!I60*$X88</f>
        <v>4.190175917279302E-3</v>
      </c>
      <c r="AB88" s="402">
        <f>DB!J60*$X88</f>
        <v>4.190175917279302E-3</v>
      </c>
      <c r="AC88" s="402">
        <f>DB!K60*$X88</f>
        <v>4.190175917279302E-3</v>
      </c>
      <c r="AD88" s="407">
        <f>DB!L60*$X88</f>
        <v>3072.1531790308295</v>
      </c>
      <c r="AE88" s="401">
        <f>DB!M60*$X88</f>
        <v>0.25141055503675719</v>
      </c>
      <c r="AF88" s="401">
        <f>DB!N60*$X88</f>
        <v>1.6195029920284407</v>
      </c>
      <c r="AG88" s="401">
        <f>DB!O60*$X88</f>
        <v>2.5141055503675718</v>
      </c>
      <c r="AH88" s="401">
        <f>DB!P60*$X88</f>
        <v>3.6035512888601906E-2</v>
      </c>
      <c r="AI88" s="401">
        <f>DB!Q60*$X88</f>
        <v>8.3803518345585771E-4</v>
      </c>
      <c r="AJ88" s="401">
        <f>DB!R60*$X88</f>
        <v>3.6035512888601906E-2</v>
      </c>
      <c r="AK88" s="402">
        <f>DB!S60*1000*$X88</f>
        <v>4.6091935090072138E-2</v>
      </c>
      <c r="AL88" s="401">
        <f>DB!T60*$X88</f>
        <v>3.3521407338234326E-3</v>
      </c>
      <c r="AM88" s="400">
        <f>DB!U60*1000*$X88</f>
        <v>0.31426319379594964</v>
      </c>
      <c r="AN88" s="400">
        <f>DB!V60*1000*$X88</f>
        <v>11.439180254172495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8" t="s">
        <v>113</v>
      </c>
      <c r="E89" s="468"/>
      <c r="F89" s="158">
        <v>9</v>
      </c>
      <c r="G89" s="130"/>
      <c r="H89" s="223">
        <f>DB!AI61</f>
        <v>1</v>
      </c>
      <c r="I89" s="224">
        <f>DB!AJ61</f>
        <v>0</v>
      </c>
      <c r="J89" s="224">
        <f>DB!AK61</f>
        <v>0</v>
      </c>
      <c r="K89" s="224">
        <f>DB!AL61</f>
        <v>0</v>
      </c>
      <c r="L89" s="224">
        <f>DB!AM61</f>
        <v>25</v>
      </c>
      <c r="M89" s="224">
        <f>DB!AN61</f>
        <v>10</v>
      </c>
      <c r="N89" s="224">
        <f>DB!AO61</f>
        <v>3</v>
      </c>
      <c r="O89" s="224">
        <f>DB!AP61</f>
        <v>2</v>
      </c>
      <c r="P89" s="224">
        <f>DB!AQ61</f>
        <v>1</v>
      </c>
      <c r="Q89" s="224">
        <f>DB!AR61</f>
        <v>0</v>
      </c>
      <c r="R89" s="224">
        <f t="shared" si="88"/>
        <v>42</v>
      </c>
      <c r="S89" s="224">
        <f>DB!AS61</f>
        <v>0</v>
      </c>
      <c r="T89" s="225">
        <f>DB!C61</f>
        <v>42</v>
      </c>
      <c r="U89" s="335">
        <f>DB!E61</f>
        <v>3636.5</v>
      </c>
      <c r="V89" s="352">
        <f>DB!F61*1000</f>
        <v>6.5457000000000001</v>
      </c>
      <c r="W89" s="177">
        <f t="shared" si="86"/>
        <v>86.583333333333329</v>
      </c>
      <c r="X89" s="450">
        <v>0.95763296901826367</v>
      </c>
      <c r="Y89" s="400">
        <f t="shared" si="87"/>
        <v>6.2683781253028483</v>
      </c>
      <c r="Z89" s="398">
        <f>DB!H61*$X89</f>
        <v>6.2683781253028491E-4</v>
      </c>
      <c r="AA89" s="402">
        <f>DB!I61*$X89</f>
        <v>6.2683781253028491E-4</v>
      </c>
      <c r="AB89" s="402">
        <f>DB!J61*$X89</f>
        <v>6.2683781253028491E-4</v>
      </c>
      <c r="AC89" s="402">
        <f>DB!K61*$X89</f>
        <v>6.2683781253028491E-4</v>
      </c>
      <c r="AD89" s="407">
        <f>DB!L61*$X89</f>
        <v>459.58494739095426</v>
      </c>
      <c r="AE89" s="401">
        <f>DB!M61*$X89</f>
        <v>3.761026875181709E-2</v>
      </c>
      <c r="AF89" s="401">
        <f>DB!N61*$X89</f>
        <v>0.2422728145429551</v>
      </c>
      <c r="AG89" s="401">
        <f>DB!O61*$X89</f>
        <v>0.37610268751817089</v>
      </c>
      <c r="AH89" s="401">
        <f>DB!P61*$X89</f>
        <v>5.3908051877604498E-3</v>
      </c>
      <c r="AI89" s="401">
        <f>DB!Q61*$X89</f>
        <v>1.2536756250605696E-4</v>
      </c>
      <c r="AJ89" s="401">
        <f>DB!R61*$X89</f>
        <v>5.3908051877604498E-3</v>
      </c>
      <c r="AK89" s="402">
        <f>DB!S61*1000*$X89</f>
        <v>6.8952159378331329E-3</v>
      </c>
      <c r="AL89" s="401">
        <f>DB!T61*$X89</f>
        <v>5.0147025002422784E-4</v>
      </c>
      <c r="AM89" s="400">
        <f>DB!U61*1000*$X89</f>
        <v>4.7012835939771368E-2</v>
      </c>
      <c r="AN89" s="400">
        <f>DB!V61*1000*$X89</f>
        <v>1.7112672282076775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8" t="s">
        <v>79</v>
      </c>
      <c r="E90" s="468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1</v>
      </c>
      <c r="M90" s="224">
        <f>DB!AN62</f>
        <v>4</v>
      </c>
      <c r="N90" s="224">
        <f>DB!AO62</f>
        <v>3</v>
      </c>
      <c r="O90" s="224">
        <f>DB!AP62</f>
        <v>3</v>
      </c>
      <c r="P90" s="224">
        <f>DB!AQ62</f>
        <v>4</v>
      </c>
      <c r="Q90" s="224">
        <f>DB!AR62</f>
        <v>3</v>
      </c>
      <c r="R90" s="224">
        <f t="shared" si="88"/>
        <v>18</v>
      </c>
      <c r="S90" s="224">
        <f>DB!AS62</f>
        <v>1</v>
      </c>
      <c r="T90" s="225">
        <f>DB!C62</f>
        <v>19</v>
      </c>
      <c r="U90" s="335">
        <f>DB!E62</f>
        <v>2593.6</v>
      </c>
      <c r="V90" s="352">
        <f>DB!F62*1000</f>
        <v>6.5358719999999995</v>
      </c>
      <c r="W90" s="177">
        <f t="shared" si="86"/>
        <v>136.50526315789475</v>
      </c>
      <c r="X90" s="450">
        <v>0.95763296901826367</v>
      </c>
      <c r="Y90" s="400">
        <f t="shared" si="87"/>
        <v>6.2589665084833364</v>
      </c>
      <c r="Z90" s="398">
        <f>DB!H62*$X90</f>
        <v>6.258966508483337E-4</v>
      </c>
      <c r="AA90" s="402">
        <f>DB!I62*$X90</f>
        <v>6.258966508483337E-4</v>
      </c>
      <c r="AB90" s="402">
        <f>DB!J62*$X90</f>
        <v>6.258966508483337E-4</v>
      </c>
      <c r="AC90" s="402">
        <f>DB!K62*$X90</f>
        <v>6.258966508483337E-4</v>
      </c>
      <c r="AD90" s="407">
        <f>DB!L62*$X90</f>
        <v>458.89490646898133</v>
      </c>
      <c r="AE90" s="401">
        <f>DB!M62*$X90</f>
        <v>3.7553799050900026E-2</v>
      </c>
      <c r="AF90" s="401">
        <f>DB!N62*$X90</f>
        <v>0.241909055552881</v>
      </c>
      <c r="AG90" s="401">
        <f>DB!O62*$X90</f>
        <v>0.37553799050900022</v>
      </c>
      <c r="AH90" s="401">
        <f>DB!P62*$X90</f>
        <v>5.3827111972956695E-3</v>
      </c>
      <c r="AI90" s="401">
        <f>DB!Q62*$X90</f>
        <v>1.2517933016966676E-4</v>
      </c>
      <c r="AJ90" s="401">
        <f>DB!R62*$X90</f>
        <v>5.3827111972956695E-3</v>
      </c>
      <c r="AK90" s="402">
        <f>DB!S62*1000*$X90</f>
        <v>6.88486315933167E-3</v>
      </c>
      <c r="AL90" s="401">
        <f>DB!T62*$X90</f>
        <v>5.0071732067866702E-4</v>
      </c>
      <c r="AM90" s="400">
        <f>DB!U62*1000*$X90</f>
        <v>4.6942248813625027E-2</v>
      </c>
      <c r="AN90" s="400">
        <f>DB!V62*1000*$X90</f>
        <v>1.708697856815951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11</v>
      </c>
      <c r="I91" s="227">
        <f>DB!AJ63</f>
        <v>4</v>
      </c>
      <c r="J91" s="227">
        <f>DB!AK63</f>
        <v>3</v>
      </c>
      <c r="K91" s="227">
        <f>DB!AL63</f>
        <v>81</v>
      </c>
      <c r="L91" s="227">
        <f>DB!AM63</f>
        <v>515</v>
      </c>
      <c r="M91" s="227">
        <f>DB!AN63</f>
        <v>580</v>
      </c>
      <c r="N91" s="227">
        <f>DB!AO63</f>
        <v>265</v>
      </c>
      <c r="O91" s="227">
        <f>DB!AP63</f>
        <v>177</v>
      </c>
      <c r="P91" s="227">
        <f>DB!AQ63</f>
        <v>175</v>
      </c>
      <c r="Q91" s="227">
        <f>DB!AR63</f>
        <v>17</v>
      </c>
      <c r="R91" s="227">
        <f t="shared" si="88"/>
        <v>1828</v>
      </c>
      <c r="S91" s="227">
        <f>DB!AS63</f>
        <v>197</v>
      </c>
      <c r="T91" s="228">
        <f>DB!C63</f>
        <v>2025</v>
      </c>
      <c r="U91" s="336">
        <f>DB!E63</f>
        <v>17047.57</v>
      </c>
      <c r="V91" s="353">
        <f>DB!F63*1000</f>
        <v>26.3282671080005</v>
      </c>
      <c r="W91" s="204">
        <f t="shared" si="86"/>
        <v>8.4185530864197524</v>
      </c>
      <c r="X91" s="451">
        <v>0.95763296901826367</v>
      </c>
      <c r="Y91" s="411">
        <f t="shared" si="87"/>
        <v>25.212816599740414</v>
      </c>
      <c r="Z91" s="412">
        <f>DB!H63*$X91</f>
        <v>2.5212816599740127E-3</v>
      </c>
      <c r="AA91" s="413">
        <f>DB!I63*$X91</f>
        <v>2.5212816599740127E-3</v>
      </c>
      <c r="AB91" s="413">
        <f>DB!J63*$X91</f>
        <v>2.5212816599740127E-3</v>
      </c>
      <c r="AC91" s="413">
        <f>DB!K63*$X91</f>
        <v>2.5212816599740127E-3</v>
      </c>
      <c r="AD91" s="414">
        <f>DB!L63*$X91</f>
        <v>1848.5532874597384</v>
      </c>
      <c r="AE91" s="415">
        <f>DB!M63*$X91</f>
        <v>0.1512768995984396</v>
      </c>
      <c r="AF91" s="415">
        <f>DB!N63*$X91</f>
        <v>0.97447536157993897</v>
      </c>
      <c r="AG91" s="415">
        <f>DB!O63*$X91</f>
        <v>1.5127689959844248</v>
      </c>
      <c r="AH91" s="415">
        <f>DB!P63*$X91</f>
        <v>2.1683022275776249E-2</v>
      </c>
      <c r="AI91" s="415">
        <f>DB!Q63*$X91</f>
        <v>5.0425633199479777E-4</v>
      </c>
      <c r="AJ91" s="415">
        <f>DB!R63*$X91</f>
        <v>2.1683022275776249E-2</v>
      </c>
      <c r="AK91" s="413">
        <f>DB!S63*1000*$X91</f>
        <v>2.7734098259713739E-2</v>
      </c>
      <c r="AL91" s="415">
        <f>DB!T63*$X91</f>
        <v>2.0170253279791946E-3</v>
      </c>
      <c r="AM91" s="416">
        <f>DB!U63*1000*$X91</f>
        <v>0.18909612449805144</v>
      </c>
      <c r="AN91" s="416">
        <f>DB!V63*1000*$X91</f>
        <v>6.8830989317291369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29</v>
      </c>
      <c r="I92" s="230">
        <f t="shared" si="89"/>
        <v>27</v>
      </c>
      <c r="J92" s="230">
        <f t="shared" si="89"/>
        <v>19</v>
      </c>
      <c r="K92" s="230">
        <f t="shared" si="89"/>
        <v>126</v>
      </c>
      <c r="L92" s="230">
        <f t="shared" si="89"/>
        <v>9763</v>
      </c>
      <c r="M92" s="230">
        <f t="shared" si="89"/>
        <v>7476</v>
      </c>
      <c r="N92" s="230">
        <f t="shared" si="89"/>
        <v>1905</v>
      </c>
      <c r="O92" s="230">
        <f t="shared" si="89"/>
        <v>947</v>
      </c>
      <c r="P92" s="230">
        <f t="shared" si="89"/>
        <v>876</v>
      </c>
      <c r="Q92" s="230">
        <f t="shared" si="89"/>
        <v>122</v>
      </c>
      <c r="R92" s="230">
        <f t="shared" si="89"/>
        <v>21290</v>
      </c>
      <c r="S92" s="230">
        <f t="shared" si="89"/>
        <v>213</v>
      </c>
      <c r="T92" s="231">
        <f>SUM(T81:T91)</f>
        <v>21503</v>
      </c>
      <c r="U92" s="337">
        <f>SUM(U81:U91)</f>
        <v>690515.49</v>
      </c>
      <c r="V92" s="354">
        <f>SUM(V81:V91)</f>
        <v>2643.5546740136724</v>
      </c>
      <c r="W92" s="239"/>
      <c r="X92" s="394"/>
      <c r="Y92" s="445">
        <f>SUM(Y81:Y91)</f>
        <v>2531.5551112378216</v>
      </c>
      <c r="Z92" s="452">
        <f t="shared" ref="Z92:AX92" si="90">SUM(Z81:Z91)</f>
        <v>0.79283245645793432</v>
      </c>
      <c r="AA92" s="453">
        <f t="shared" si="90"/>
        <v>0.6605222554422302</v>
      </c>
      <c r="AB92" s="453">
        <f t="shared" si="90"/>
        <v>0.79283245645793432</v>
      </c>
      <c r="AC92" s="453">
        <f t="shared" si="90"/>
        <v>0.79283245645793432</v>
      </c>
      <c r="AD92" s="454">
        <f t="shared" si="90"/>
        <v>185608.55764575597</v>
      </c>
      <c r="AE92" s="455">
        <f t="shared" si="90"/>
        <v>15.189330667428113</v>
      </c>
      <c r="AF92" s="455">
        <f t="shared" si="90"/>
        <v>98.086577217329051</v>
      </c>
      <c r="AG92" s="455">
        <f t="shared" si="90"/>
        <v>151.8933066742691</v>
      </c>
      <c r="AH92" s="455">
        <f t="shared" si="90"/>
        <v>2.1771373956644831</v>
      </c>
      <c r="AI92" s="455">
        <f t="shared" si="90"/>
        <v>5.0631102224759028E-2</v>
      </c>
      <c r="AJ92" s="455">
        <f t="shared" si="90"/>
        <v>2.1771373956644831</v>
      </c>
      <c r="AK92" s="453">
        <f>SUM(AK81:AK91)</f>
        <v>2.7847106223612901</v>
      </c>
      <c r="AL92" s="455">
        <f t="shared" si="90"/>
        <v>0.20252440889903622</v>
      </c>
      <c r="AM92" s="456">
        <f>SUM(AM81:AM91)</f>
        <v>18.986663334283431</v>
      </c>
      <c r="AN92" s="456">
        <f>SUM(AN81:AN91)</f>
        <v>691.11454536796964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19</v>
      </c>
      <c r="I96" s="224">
        <f>DB!AJ23</f>
        <v>7</v>
      </c>
      <c r="J96" s="224">
        <f>DB!AK23</f>
        <v>16</v>
      </c>
      <c r="K96" s="224">
        <f>DB!AL23</f>
        <v>56</v>
      </c>
      <c r="L96" s="224">
        <f>DB!AM23</f>
        <v>8200</v>
      </c>
      <c r="M96" s="224">
        <f>DB!AN23</f>
        <v>6208</v>
      </c>
      <c r="N96" s="224">
        <f>DB!AO23</f>
        <v>1690</v>
      </c>
      <c r="O96" s="224">
        <f>DB!AP23</f>
        <v>1256</v>
      </c>
      <c r="P96" s="224">
        <f>DB!AQ23</f>
        <v>1846</v>
      </c>
      <c r="Q96" s="224">
        <f>DB!AR23</f>
        <v>291</v>
      </c>
      <c r="R96" s="224">
        <f>SUM(H96:Q96)</f>
        <v>19589</v>
      </c>
      <c r="S96" s="224">
        <f>DB!AS23</f>
        <v>45</v>
      </c>
      <c r="T96" s="225">
        <f>DB!C23</f>
        <v>19634</v>
      </c>
      <c r="U96" s="335">
        <f>DB!E23</f>
        <v>388649.78000000399</v>
      </c>
      <c r="V96" s="352">
        <f>DB!F23*1000</f>
        <v>1438.39525595534</v>
      </c>
      <c r="W96" s="177">
        <f t="shared" ref="W96:W110" si="93">IF(T96=0,0,U96/T96)</f>
        <v>19.794732606702862</v>
      </c>
      <c r="X96" s="450">
        <v>0.81063762535559336</v>
      </c>
      <c r="Y96" s="400">
        <f t="shared" ref="Y96:Y110" si="94">V96*X96</f>
        <v>1166.0173146103878</v>
      </c>
      <c r="Z96" s="398">
        <f>DB!H23*$X96</f>
        <v>3.498051943830871E-2</v>
      </c>
      <c r="AA96" s="402">
        <f>DB!I23*$X96</f>
        <v>3.498051943830871E-2</v>
      </c>
      <c r="AB96" s="402">
        <f>DB!J23*$X96</f>
        <v>3.498051943830871E-2</v>
      </c>
      <c r="AC96" s="402">
        <f>DB!K23*$X96</f>
        <v>3.498051943830871E-2</v>
      </c>
      <c r="AD96" s="407">
        <f>DB!L23*$X96</f>
        <v>65059.10208599524</v>
      </c>
      <c r="AE96" s="401">
        <f>DB!M23*$X96</f>
        <v>7.4042099477754366</v>
      </c>
      <c r="AF96" s="401">
        <f>DB!N23*$X96</f>
        <v>19.664433542705929</v>
      </c>
      <c r="AG96" s="401">
        <f>DB!O23*$X96</f>
        <v>0.58300865730519225</v>
      </c>
      <c r="AH96" s="401">
        <f>DB!P23*$X96</f>
        <v>1.5857835478704172</v>
      </c>
      <c r="AI96" s="401">
        <f>DB!Q23*$X96</f>
        <v>1.661574673319657</v>
      </c>
      <c r="AJ96" s="401">
        <f>DB!R23*$X96</f>
        <v>0.31249264031557006</v>
      </c>
      <c r="AK96" s="402">
        <f>DB!S23*1000*$X96</f>
        <v>1.1485270548911428</v>
      </c>
      <c r="AL96" s="401">
        <f>DB!T23*$X96</f>
        <v>0</v>
      </c>
      <c r="AM96" s="400">
        <f>DB!U23*1000*$X96</f>
        <v>0.12826190460713421</v>
      </c>
      <c r="AN96" s="400">
        <f>DB!V23*1000*$X96</f>
        <v>143.42012969707136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34.980519438308711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11</v>
      </c>
      <c r="I97" s="224">
        <f>DB!AJ24</f>
        <v>0</v>
      </c>
      <c r="J97" s="224">
        <f>DB!AK24</f>
        <v>2</v>
      </c>
      <c r="K97" s="224">
        <f>DB!AL24</f>
        <v>21</v>
      </c>
      <c r="L97" s="224">
        <f>DB!AM24</f>
        <v>4869</v>
      </c>
      <c r="M97" s="224">
        <f>DB!AN24</f>
        <v>3308</v>
      </c>
      <c r="N97" s="224">
        <f>DB!AO24</f>
        <v>1025</v>
      </c>
      <c r="O97" s="224">
        <f>DB!AP24</f>
        <v>500</v>
      </c>
      <c r="P97" s="224">
        <f>DB!AQ24</f>
        <v>775</v>
      </c>
      <c r="Q97" s="224">
        <f>DB!AR24</f>
        <v>136</v>
      </c>
      <c r="R97" s="224">
        <f t="shared" ref="R97:R110" si="95">SUM(H97:Q97)</f>
        <v>10647</v>
      </c>
      <c r="S97" s="224">
        <f>DB!AS24</f>
        <v>7</v>
      </c>
      <c r="T97" s="225">
        <f>DB!C24</f>
        <v>10654</v>
      </c>
      <c r="U97" s="335">
        <f>DB!E24</f>
        <v>374802.850000003</v>
      </c>
      <c r="V97" s="352">
        <f>DB!F24*1000</f>
        <v>1352.33300855483</v>
      </c>
      <c r="W97" s="177">
        <f t="shared" si="93"/>
        <v>35.179542894687721</v>
      </c>
      <c r="X97" s="450">
        <v>0.81063762535559336</v>
      </c>
      <c r="Y97" s="400">
        <f t="shared" si="94"/>
        <v>1096.2520187448727</v>
      </c>
      <c r="Z97" s="398">
        <f>DB!H24*$X97</f>
        <v>3.288756056234618E-2</v>
      </c>
      <c r="AA97" s="402">
        <f>DB!I24*$X97</f>
        <v>3.288756056234618E-2</v>
      </c>
      <c r="AB97" s="402">
        <f>DB!J24*$X97</f>
        <v>3.288756056234618E-2</v>
      </c>
      <c r="AC97" s="402">
        <f>DB!K24*$X97</f>
        <v>3.288756056234618E-2</v>
      </c>
      <c r="AD97" s="407">
        <f>DB!L24*$X97</f>
        <v>61166.477637888114</v>
      </c>
      <c r="AE97" s="401">
        <f>DB!M24*$X97</f>
        <v>6.9612003190298681</v>
      </c>
      <c r="AF97" s="401">
        <f>DB!N24*$X97</f>
        <v>31.379792401179515</v>
      </c>
      <c r="AG97" s="401">
        <f>DB!O24*$X97</f>
        <v>0.54812600937243472</v>
      </c>
      <c r="AH97" s="401">
        <f>DB!P24*$X97</f>
        <v>1.4909027454930035</v>
      </c>
      <c r="AI97" s="401">
        <f>DB!Q24*$X97</f>
        <v>1.5621591267113522</v>
      </c>
      <c r="AJ97" s="401">
        <f>DB!R24*$X97</f>
        <v>0.29379554102361338</v>
      </c>
      <c r="AK97" s="402">
        <f>DB!S24*1000*$X97</f>
        <v>1.0798082384636936</v>
      </c>
      <c r="AL97" s="401">
        <f>DB!T24*$X97</f>
        <v>0</v>
      </c>
      <c r="AM97" s="400">
        <f>DB!U24*1000*$X97</f>
        <v>0.1205877220619333</v>
      </c>
      <c r="AN97" s="400">
        <f>DB!V24*1000*$X97</f>
        <v>134.83899830561765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32.887560562346181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8</v>
      </c>
      <c r="I98" s="224">
        <f>DB!AJ25</f>
        <v>8</v>
      </c>
      <c r="J98" s="224">
        <f>DB!AK25</f>
        <v>18</v>
      </c>
      <c r="K98" s="224">
        <f>DB!AL25</f>
        <v>9</v>
      </c>
      <c r="L98" s="224">
        <f>DB!AM25</f>
        <v>1640</v>
      </c>
      <c r="M98" s="224">
        <f>DB!AN25</f>
        <v>1190</v>
      </c>
      <c r="N98" s="224">
        <f>DB!AO25</f>
        <v>499</v>
      </c>
      <c r="O98" s="224">
        <f>DB!AP25</f>
        <v>290</v>
      </c>
      <c r="P98" s="224">
        <f>DB!AQ25</f>
        <v>390</v>
      </c>
      <c r="Q98" s="224">
        <f>DB!AR25</f>
        <v>66</v>
      </c>
      <c r="R98" s="224">
        <f t="shared" si="95"/>
        <v>4118</v>
      </c>
      <c r="S98" s="224">
        <f>DB!AS25</f>
        <v>7</v>
      </c>
      <c r="T98" s="225">
        <f>DB!C25</f>
        <v>4125</v>
      </c>
      <c r="U98" s="335">
        <f>DB!E25</f>
        <v>779599.19999999902</v>
      </c>
      <c r="V98" s="352">
        <f>DB!F25*1000</f>
        <v>2874.88666779403</v>
      </c>
      <c r="W98" s="177">
        <f t="shared" si="93"/>
        <v>188.99374545454521</v>
      </c>
      <c r="X98" s="450">
        <v>0.81063762535559336</v>
      </c>
      <c r="Y98" s="400">
        <f t="shared" si="94"/>
        <v>2330.491301547007</v>
      </c>
      <c r="Z98" s="398">
        <f>DB!H25*$X98</f>
        <v>6.9914739046410129E-2</v>
      </c>
      <c r="AA98" s="402">
        <f>DB!I25*$X98</f>
        <v>6.9914739046410129E-2</v>
      </c>
      <c r="AB98" s="402">
        <f>DB!J25*$X98</f>
        <v>6.9914739046410129E-2</v>
      </c>
      <c r="AC98" s="402">
        <f>DB!K25*$X98</f>
        <v>6.9914739046410129E-2</v>
      </c>
      <c r="AD98" s="407">
        <f>DB!L25*$X98</f>
        <v>130032.09266111786</v>
      </c>
      <c r="AE98" s="401">
        <f>DB!M25*$X98</f>
        <v>14.798619764823503</v>
      </c>
      <c r="AF98" s="401">
        <f>DB!N25*$X98</f>
        <v>73.18459761104198</v>
      </c>
      <c r="AG98" s="401">
        <f>DB!O25*$X98</f>
        <v>1.1652456507734996</v>
      </c>
      <c r="AH98" s="401">
        <f>DB!P25*$X98</f>
        <v>3.1694681701039369</v>
      </c>
      <c r="AI98" s="401">
        <f>DB!Q25*$X98</f>
        <v>3.3209501047044583</v>
      </c>
      <c r="AJ98" s="401">
        <f>DB!R25*$X98</f>
        <v>0.62457166881459703</v>
      </c>
      <c r="AK98" s="402">
        <f>DB!S25*1000*$X98</f>
        <v>2.2955339320237944</v>
      </c>
      <c r="AL98" s="401">
        <f>DB!T25*$X98</f>
        <v>0</v>
      </c>
      <c r="AM98" s="400">
        <f>DB!U25*1000*$X98</f>
        <v>0.2563540431701738</v>
      </c>
      <c r="AN98" s="400">
        <f>DB!V25*1000*$X98</f>
        <v>286.6504300902821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69.914739046410133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3</v>
      </c>
      <c r="I99" s="224">
        <f>DB!AJ26</f>
        <v>29</v>
      </c>
      <c r="J99" s="224">
        <f>DB!AK26</f>
        <v>20</v>
      </c>
      <c r="K99" s="224">
        <f>DB!AL26</f>
        <v>170</v>
      </c>
      <c r="L99" s="224">
        <f>DB!AM26</f>
        <v>620</v>
      </c>
      <c r="M99" s="224">
        <f>DB!AN26</f>
        <v>809</v>
      </c>
      <c r="N99" s="224">
        <f>DB!AO26</f>
        <v>183</v>
      </c>
      <c r="O99" s="224">
        <f>DB!AP26</f>
        <v>169</v>
      </c>
      <c r="P99" s="224">
        <f>DB!AQ26</f>
        <v>146</v>
      </c>
      <c r="Q99" s="224">
        <f>DB!AR26</f>
        <v>10</v>
      </c>
      <c r="R99" s="224">
        <f t="shared" si="95"/>
        <v>2159</v>
      </c>
      <c r="S99" s="224">
        <f>DB!AS26</f>
        <v>702</v>
      </c>
      <c r="T99" s="225">
        <f>DB!C26</f>
        <v>2861</v>
      </c>
      <c r="U99" s="335">
        <f>DB!E26</f>
        <v>51847.200000000797</v>
      </c>
      <c r="V99" s="352">
        <f>DB!F26*1000</f>
        <v>60.661223999999798</v>
      </c>
      <c r="W99" s="177">
        <f t="shared" si="93"/>
        <v>18.122055225445926</v>
      </c>
      <c r="X99" s="450">
        <v>0.81063762535559336</v>
      </c>
      <c r="Y99" s="400">
        <f t="shared" si="94"/>
        <v>49.174270574523568</v>
      </c>
      <c r="Z99" s="398">
        <f>DB!H26*$X99</f>
        <v>1.4752281172356796E-3</v>
      </c>
      <c r="AA99" s="402">
        <f>DB!I26*$X99</f>
        <v>1.4752281172356796E-3</v>
      </c>
      <c r="AB99" s="402">
        <f>DB!J26*$X99</f>
        <v>1.4752281172356796E-3</v>
      </c>
      <c r="AC99" s="402">
        <f>DB!K26*$X99</f>
        <v>1.4752281172356796E-3</v>
      </c>
      <c r="AD99" s="407">
        <f>DB!L26*$X99</f>
        <v>2743.7276009759721</v>
      </c>
      <c r="AE99" s="401">
        <f>DB!M26*$X99</f>
        <v>0.3122566181482338</v>
      </c>
      <c r="AF99" s="401">
        <f>DB!N26*$X99</f>
        <v>2.3512866607017613</v>
      </c>
      <c r="AG99" s="401">
        <f>DB!O26*$X99</f>
        <v>2.4587135287261783E-2</v>
      </c>
      <c r="AH99" s="401">
        <f>DB!P26*$X99</f>
        <v>6.6877007981353237E-2</v>
      </c>
      <c r="AI99" s="401">
        <f>DB!Q26*$X99</f>
        <v>7.0073335568694939E-2</v>
      </c>
      <c r="AJ99" s="401">
        <f>DB!R26*$X99</f>
        <v>1.3178704513972034E-2</v>
      </c>
      <c r="AK99" s="402">
        <f>DB!S26*1000*$X99</f>
        <v>4.8436656515906194E-2</v>
      </c>
      <c r="AL99" s="401">
        <f>DB!T26*$X99</f>
        <v>0</v>
      </c>
      <c r="AM99" s="400">
        <f>DB!U26*1000*$X99</f>
        <v>5.4091697631976268E-3</v>
      </c>
      <c r="AN99" s="400">
        <f>DB!V26*1000*$X99</f>
        <v>6.0484352806664505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1.4752281172356796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0</v>
      </c>
      <c r="I100" s="224">
        <f>DB!AJ27</f>
        <v>1</v>
      </c>
      <c r="J100" s="224">
        <f>DB!AK27</f>
        <v>1</v>
      </c>
      <c r="K100" s="224">
        <f>DB!AL27</f>
        <v>2</v>
      </c>
      <c r="L100" s="224">
        <f>DB!AM27</f>
        <v>260</v>
      </c>
      <c r="M100" s="224">
        <f>DB!AN27</f>
        <v>50</v>
      </c>
      <c r="N100" s="224">
        <f>DB!AO27</f>
        <v>24</v>
      </c>
      <c r="O100" s="224">
        <f>DB!AP27</f>
        <v>78</v>
      </c>
      <c r="P100" s="224">
        <f>DB!AQ27</f>
        <v>77</v>
      </c>
      <c r="Q100" s="224">
        <f>DB!AR27</f>
        <v>4</v>
      </c>
      <c r="R100" s="224">
        <f t="shared" si="95"/>
        <v>497</v>
      </c>
      <c r="S100" s="224">
        <f>DB!AS27</f>
        <v>34</v>
      </c>
      <c r="T100" s="225">
        <f>DB!C27</f>
        <v>531</v>
      </c>
      <c r="U100" s="335">
        <f>DB!E27</f>
        <v>4414.8900000000003</v>
      </c>
      <c r="V100" s="352">
        <f>DB!F27*1000</f>
        <v>5.1654212999999798</v>
      </c>
      <c r="W100" s="177">
        <f t="shared" si="93"/>
        <v>8.3142937853107348</v>
      </c>
      <c r="X100" s="450">
        <v>0.81063762535559336</v>
      </c>
      <c r="Y100" s="400">
        <f t="shared" si="94"/>
        <v>4.1872848565931857</v>
      </c>
      <c r="Z100" s="398">
        <f>DB!H27*$X100</f>
        <v>1.2561854569779606E-4</v>
      </c>
      <c r="AA100" s="402">
        <f>DB!I27*$X100</f>
        <v>1.2561854569779606E-4</v>
      </c>
      <c r="AB100" s="402">
        <f>DB!J27*$X100</f>
        <v>1.2561854569779606E-4</v>
      </c>
      <c r="AC100" s="402">
        <f>DB!K27*$X100</f>
        <v>1.2561854569779606E-4</v>
      </c>
      <c r="AD100" s="407">
        <f>DB!L27*$X100</f>
        <v>233.6337458584743</v>
      </c>
      <c r="AE100" s="401">
        <f>DB!M27*$X100</f>
        <v>2.6589258839366834E-2</v>
      </c>
      <c r="AF100" s="401">
        <f>DB!N27*$X100</f>
        <v>0.23809545892259193</v>
      </c>
      <c r="AG100" s="401">
        <f>DB!O27*$X100</f>
        <v>2.0936424282965928E-3</v>
      </c>
      <c r="AH100" s="401">
        <f>DB!P27*$X100</f>
        <v>5.694707404966747E-3</v>
      </c>
      <c r="AI100" s="401">
        <f>DB!Q27*$X100</f>
        <v>5.9668809206453047E-3</v>
      </c>
      <c r="AJ100" s="401">
        <f>DB!R27*$X100</f>
        <v>1.1221923415669782E-3</v>
      </c>
      <c r="AK100" s="402">
        <f>DB!S27*1000*$X100</f>
        <v>4.1244755837442958E-3</v>
      </c>
      <c r="AL100" s="401">
        <f>DB!T27*$X100</f>
        <v>0</v>
      </c>
      <c r="AM100" s="400">
        <f>DB!U27*1000*$X100</f>
        <v>4.6060133422525223E-4</v>
      </c>
      <c r="AN100" s="400">
        <f>DB!V27*1000*$X100</f>
        <v>0.51503603736096382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0.12561854569779604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5</v>
      </c>
      <c r="I101" s="224">
        <f>DB!AJ28</f>
        <v>120</v>
      </c>
      <c r="J101" s="224">
        <f>DB!AK28</f>
        <v>100</v>
      </c>
      <c r="K101" s="224">
        <f>DB!AL28</f>
        <v>630</v>
      </c>
      <c r="L101" s="224">
        <f>DB!AM28</f>
        <v>681</v>
      </c>
      <c r="M101" s="224">
        <f>DB!AN28</f>
        <v>357</v>
      </c>
      <c r="N101" s="224">
        <f>DB!AO28</f>
        <v>237</v>
      </c>
      <c r="O101" s="224">
        <f>DB!AP28</f>
        <v>113</v>
      </c>
      <c r="P101" s="224">
        <f>DB!AQ28</f>
        <v>87</v>
      </c>
      <c r="Q101" s="224">
        <f>DB!AR28</f>
        <v>10</v>
      </c>
      <c r="R101" s="224">
        <f t="shared" si="95"/>
        <v>2340</v>
      </c>
      <c r="S101" s="224">
        <f>DB!AS28</f>
        <v>959</v>
      </c>
      <c r="T101" s="225">
        <f>DB!C28</f>
        <v>3299</v>
      </c>
      <c r="U101" s="335">
        <f>DB!E28</f>
        <v>17770.360000000201</v>
      </c>
      <c r="V101" s="352">
        <f>DB!F28*1000</f>
        <v>27.4439367477171</v>
      </c>
      <c r="W101" s="177">
        <f t="shared" si="93"/>
        <v>5.3865898757199764</v>
      </c>
      <c r="X101" s="450">
        <v>0.81063762535559336</v>
      </c>
      <c r="Y101" s="400">
        <f t="shared" si="94"/>
        <v>22.247087715578495</v>
      </c>
      <c r="Z101" s="398">
        <f>DB!H28*$X101</f>
        <v>6.6741263146734026E-4</v>
      </c>
      <c r="AA101" s="402">
        <f>DB!I28*$X101</f>
        <v>6.6741263146734026E-4</v>
      </c>
      <c r="AB101" s="402">
        <f>DB!J28*$X101</f>
        <v>6.6741263146734026E-4</v>
      </c>
      <c r="AC101" s="402">
        <f>DB!K28*$X101</f>
        <v>6.6741263146734026E-4</v>
      </c>
      <c r="AD101" s="407">
        <f>DB!L28*$X101</f>
        <v>1241.2985061784393</v>
      </c>
      <c r="AE101" s="401">
        <f>DB!M28*$X101</f>
        <v>0.14126900699392378</v>
      </c>
      <c r="AF101" s="401">
        <f>DB!N28*$X101</f>
        <v>0.66125189948459484</v>
      </c>
      <c r="AG101" s="401">
        <f>DB!O28*$X101</f>
        <v>1.1123543857789289E-2</v>
      </c>
      <c r="AH101" s="401">
        <f>DB!P28*$X101</f>
        <v>3.0256039293186706E-2</v>
      </c>
      <c r="AI101" s="401">
        <f>DB!Q28*$X101</f>
        <v>3.1702099994700188E-2</v>
      </c>
      <c r="AJ101" s="401">
        <f>DB!R28*$X101</f>
        <v>5.9622195077751808E-3</v>
      </c>
      <c r="AK101" s="402">
        <f>DB!S28*1000*$X101</f>
        <v>2.1913381399845187E-2</v>
      </c>
      <c r="AL101" s="401">
        <f>DB!T28*$X101</f>
        <v>0</v>
      </c>
      <c r="AM101" s="400">
        <f>DB!U28*1000*$X101</f>
        <v>2.4471796487136824E-3</v>
      </c>
      <c r="AN101" s="400">
        <f>DB!V28*1000*$X101</f>
        <v>2.7363917890161358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0.6674126314673402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29</v>
      </c>
      <c r="I102" s="224">
        <f>DB!AJ29</f>
        <v>5</v>
      </c>
      <c r="J102" s="224">
        <f>DB!AK29</f>
        <v>7</v>
      </c>
      <c r="K102" s="224">
        <f>DB!AL29</f>
        <v>29</v>
      </c>
      <c r="L102" s="224">
        <f>DB!AM29</f>
        <v>6891</v>
      </c>
      <c r="M102" s="224">
        <f>DB!AN29</f>
        <v>8421</v>
      </c>
      <c r="N102" s="224">
        <f>DB!AO29</f>
        <v>4686</v>
      </c>
      <c r="O102" s="224">
        <f>DB!AP29</f>
        <v>3646</v>
      </c>
      <c r="P102" s="224">
        <f>DB!AQ29</f>
        <v>4687</v>
      </c>
      <c r="Q102" s="224">
        <f>DB!AR29</f>
        <v>947</v>
      </c>
      <c r="R102" s="224">
        <f t="shared" si="95"/>
        <v>29348</v>
      </c>
      <c r="S102" s="224">
        <f>DB!AS29</f>
        <v>89</v>
      </c>
      <c r="T102" s="225">
        <f>DB!C29</f>
        <v>29437</v>
      </c>
      <c r="U102" s="335">
        <f>DB!E29</f>
        <v>614776.52000000502</v>
      </c>
      <c r="V102" s="352">
        <f>DB!F29*1000</f>
        <v>2181.7475275719003</v>
      </c>
      <c r="W102" s="177">
        <f t="shared" si="93"/>
        <v>20.884482793763123</v>
      </c>
      <c r="X102" s="450">
        <v>0.81063762535559336</v>
      </c>
      <c r="Y102" s="400">
        <f t="shared" si="94"/>
        <v>1768.6066348763222</v>
      </c>
      <c r="Z102" s="398">
        <f>DB!H29*$X102</f>
        <v>5.3058199046297681E-2</v>
      </c>
      <c r="AA102" s="402">
        <f>DB!I29*$X102</f>
        <v>5.3058199046297681E-2</v>
      </c>
      <c r="AB102" s="402">
        <f>DB!J29*$X102</f>
        <v>5.3058199046297681E-2</v>
      </c>
      <c r="AC102" s="402">
        <f>DB!K29*$X102</f>
        <v>5.3058199046297681E-2</v>
      </c>
      <c r="AD102" s="407">
        <f>DB!L29*$X102</f>
        <v>98681.175799552177</v>
      </c>
      <c r="AE102" s="401">
        <f>DB!M29*$X102</f>
        <v>11.230652131465078</v>
      </c>
      <c r="AF102" s="401">
        <f>DB!N29*$X102</f>
        <v>29.712591465921872</v>
      </c>
      <c r="AG102" s="401">
        <f>DB!O29*$X102</f>
        <v>0.88430331743816104</v>
      </c>
      <c r="AH102" s="401">
        <f>DB!P29*$X102</f>
        <v>2.4053050234319731</v>
      </c>
      <c r="AI102" s="401">
        <f>DB!Q29*$X102</f>
        <v>2.5202644546988338</v>
      </c>
      <c r="AJ102" s="401">
        <f>DB!R29*$X102</f>
        <v>0.47398657814687029</v>
      </c>
      <c r="AK102" s="402">
        <f>DB!S29*1000*$X102</f>
        <v>1.7420775353532894</v>
      </c>
      <c r="AL102" s="401">
        <f>DB!T29*$X102</f>
        <v>0</v>
      </c>
      <c r="AM102" s="400">
        <f>DB!U29*1000*$X102</f>
        <v>0.19454672983639135</v>
      </c>
      <c r="AN102" s="400">
        <f>DB!V29*1000*$X102</f>
        <v>217.53861608982186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53.058199046297688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0</v>
      </c>
      <c r="J103" s="224">
        <f>DB!AK30</f>
        <v>0</v>
      </c>
      <c r="K103" s="224">
        <f>DB!AL30</f>
        <v>1</v>
      </c>
      <c r="L103" s="224">
        <f>DB!AM30</f>
        <v>0</v>
      </c>
      <c r="M103" s="224">
        <f>DB!AN30</f>
        <v>5</v>
      </c>
      <c r="N103" s="224">
        <f>DB!AO30</f>
        <v>16</v>
      </c>
      <c r="O103" s="224">
        <f>DB!AP30</f>
        <v>85</v>
      </c>
      <c r="P103" s="224">
        <f>DB!AQ30</f>
        <v>127</v>
      </c>
      <c r="Q103" s="224">
        <f>DB!AR30</f>
        <v>7</v>
      </c>
      <c r="R103" s="224">
        <f t="shared" si="95"/>
        <v>241</v>
      </c>
      <c r="S103" s="224">
        <f>DB!AS30</f>
        <v>6</v>
      </c>
      <c r="T103" s="225">
        <f>DB!C30</f>
        <v>247</v>
      </c>
      <c r="U103" s="335">
        <f>DB!E30</f>
        <v>16679.7</v>
      </c>
      <c r="V103" s="352">
        <f>DB!F30*1000</f>
        <v>60.0469200000001</v>
      </c>
      <c r="W103" s="177">
        <f t="shared" si="93"/>
        <v>67.529149797570852</v>
      </c>
      <c r="X103" s="450">
        <v>0.81063762535559336</v>
      </c>
      <c r="Y103" s="400">
        <f t="shared" si="94"/>
        <v>48.676292638717364</v>
      </c>
      <c r="Z103" s="398">
        <f>DB!H30*$X103</f>
        <v>1.4602887791615186E-3</v>
      </c>
      <c r="AA103" s="402">
        <f>DB!I30*$X103</f>
        <v>1.4602887791615186E-3</v>
      </c>
      <c r="AB103" s="402">
        <f>DB!J30*$X103</f>
        <v>1.4602887791615186E-3</v>
      </c>
      <c r="AC103" s="402">
        <f>DB!K30*$X103</f>
        <v>1.4602887791615186E-3</v>
      </c>
      <c r="AD103" s="407">
        <f>DB!L30*$X103</f>
        <v>2715.94242406987</v>
      </c>
      <c r="AE103" s="401">
        <f>DB!M30*$X103</f>
        <v>0.30909445825585474</v>
      </c>
      <c r="AF103" s="401">
        <f>DB!N30*$X103</f>
        <v>1.095216584371139</v>
      </c>
      <c r="AG103" s="401">
        <f>DB!O30*$X103</f>
        <v>2.4338146319358642E-2</v>
      </c>
      <c r="AH103" s="401">
        <f>DB!P30*$X103</f>
        <v>6.6199757988655517E-2</v>
      </c>
      <c r="AI103" s="401">
        <f>DB!Q30*$X103</f>
        <v>6.9363717010172049E-2</v>
      </c>
      <c r="AJ103" s="401">
        <f>DB!R30*$X103</f>
        <v>1.3045246427176232E-2</v>
      </c>
      <c r="AK103" s="402">
        <f>DB!S30*1000*$X103</f>
        <v>4.7946148249136449E-2</v>
      </c>
      <c r="AL103" s="401">
        <f>DB!T30*$X103</f>
        <v>0</v>
      </c>
      <c r="AM103" s="400">
        <f>DB!U30*1000*$X103</f>
        <v>5.3543921902588932E-3</v>
      </c>
      <c r="AN103" s="400">
        <f>DB!V30*1000*$X103</f>
        <v>5.9871839945622263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1.4602887791615187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0</v>
      </c>
      <c r="N104" s="224">
        <f>DB!AO31</f>
        <v>0</v>
      </c>
      <c r="O104" s="224">
        <f>DB!AP31</f>
        <v>0</v>
      </c>
      <c r="P104" s="224">
        <f>DB!AQ31</f>
        <v>3</v>
      </c>
      <c r="Q104" s="224">
        <f>DB!AR31</f>
        <v>0</v>
      </c>
      <c r="R104" s="224">
        <f t="shared" si="95"/>
        <v>3</v>
      </c>
      <c r="S104" s="224">
        <f>DB!AS31</f>
        <v>0</v>
      </c>
      <c r="T104" s="225">
        <f>DB!C31</f>
        <v>3</v>
      </c>
      <c r="U104" s="335">
        <f>DB!E31</f>
        <v>30.3</v>
      </c>
      <c r="V104" s="352">
        <f>DB!F31*1000</f>
        <v>0.10908000000000001</v>
      </c>
      <c r="W104" s="177">
        <f t="shared" si="93"/>
        <v>10.1</v>
      </c>
      <c r="X104" s="450">
        <v>0.81063762535559336</v>
      </c>
      <c r="Y104" s="400">
        <f t="shared" si="94"/>
        <v>8.8424352173788134E-2</v>
      </c>
      <c r="Z104" s="398">
        <f>DB!H31*$X104</f>
        <v>2.6527305652136436E-6</v>
      </c>
      <c r="AA104" s="402">
        <f>DB!I31*$X104</f>
        <v>2.6527305652136436E-6</v>
      </c>
      <c r="AB104" s="402">
        <f>DB!J31*$X104</f>
        <v>2.6527305652136436E-6</v>
      </c>
      <c r="AC104" s="402">
        <f>DB!K31*$X104</f>
        <v>2.6527305652136436E-6</v>
      </c>
      <c r="AD104" s="407">
        <f>DB!L31*$X104</f>
        <v>4.9337251538886822</v>
      </c>
      <c r="AE104" s="401">
        <f>DB!M31*$X104</f>
        <v>5.6149463630355461E-4</v>
      </c>
      <c r="AF104" s="401">
        <f>DB!N31*$X104</f>
        <v>1.989547923910233E-3</v>
      </c>
      <c r="AG104" s="401">
        <f>DB!O31*$X104</f>
        <v>4.4212176086894065E-5</v>
      </c>
      <c r="AH104" s="401">
        <f>DB!P31*$X104</f>
        <v>1.2025711895635185E-4</v>
      </c>
      <c r="AI104" s="401">
        <f>DB!Q31*$X104</f>
        <v>1.2600470184764807E-4</v>
      </c>
      <c r="AJ104" s="401">
        <f>DB!R31*$X104</f>
        <v>2.3697726382575217E-5</v>
      </c>
      <c r="AK104" s="402">
        <f>DB!S31*1000*$X104</f>
        <v>8.7097986891181294E-5</v>
      </c>
      <c r="AL104" s="401">
        <f>DB!T31*$X104</f>
        <v>0</v>
      </c>
      <c r="AM104" s="400">
        <f>DB!U31*1000*$X104</f>
        <v>9.7266787391166937E-6</v>
      </c>
      <c r="AN104" s="400">
        <f>DB!V31*1000*$X104</f>
        <v>1.0876195317375938E-2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2.6527305652136435E-3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0</v>
      </c>
      <c r="P106" s="224">
        <f>DB!AQ33</f>
        <v>3</v>
      </c>
      <c r="Q106" s="224">
        <f>DB!AR33</f>
        <v>2</v>
      </c>
      <c r="R106" s="224">
        <f t="shared" si="95"/>
        <v>5</v>
      </c>
      <c r="S106" s="224">
        <f>DB!AS33</f>
        <v>0</v>
      </c>
      <c r="T106" s="225">
        <f>DB!C33</f>
        <v>5</v>
      </c>
      <c r="U106" s="335">
        <f>DB!E33</f>
        <v>104.9</v>
      </c>
      <c r="V106" s="352">
        <f>DB!F33*1000</f>
        <v>0.37763999999999998</v>
      </c>
      <c r="W106" s="177">
        <f t="shared" si="93"/>
        <v>20.98</v>
      </c>
      <c r="X106" s="450">
        <v>0.81063762535559336</v>
      </c>
      <c r="Y106" s="400">
        <f t="shared" si="94"/>
        <v>0.30612919283928625</v>
      </c>
      <c r="Z106" s="398">
        <f>DB!H33*$X106</f>
        <v>9.1838757851785884E-6</v>
      </c>
      <c r="AA106" s="402">
        <f>DB!I33*$X106</f>
        <v>9.1838757851785884E-6</v>
      </c>
      <c r="AB106" s="402">
        <f>DB!J33*$X106</f>
        <v>9.1838757851785884E-6</v>
      </c>
      <c r="AC106" s="402">
        <f>DB!K33*$X106</f>
        <v>9.1838757851785884E-6</v>
      </c>
      <c r="AD106" s="407">
        <f>DB!L33*$X106</f>
        <v>17.080784443660818</v>
      </c>
      <c r="AE106" s="401">
        <f>DB!M33*$X106</f>
        <v>1.9439203745294678E-3</v>
      </c>
      <c r="AF106" s="401">
        <f>DB!N33*$X106</f>
        <v>5.5103254711071524E-3</v>
      </c>
      <c r="AG106" s="401">
        <f>DB!O33*$X106</f>
        <v>1.5306459641964315E-4</v>
      </c>
      <c r="AH106" s="401">
        <f>DB!P33*$X106</f>
        <v>4.1633570226142934E-4</v>
      </c>
      <c r="AI106" s="401">
        <f>DB!Q33*$X106</f>
        <v>4.3623409979598292E-4</v>
      </c>
      <c r="AJ106" s="401">
        <f>DB!R33*$X106</f>
        <v>8.2042623680928732E-5</v>
      </c>
      <c r="AK106" s="402">
        <f>DB!S33*1000*$X106</f>
        <v>3.01537254946697E-4</v>
      </c>
      <c r="AL106" s="401">
        <f>DB!T33*$X106</f>
        <v>0</v>
      </c>
      <c r="AM106" s="400">
        <f>DB!U33*1000*$X106</f>
        <v>3.3674211212321487E-5</v>
      </c>
      <c r="AN106" s="400">
        <f>DB!V33*1000*$X106</f>
        <v>3.7653890719232211E-2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9.1838757851785881E-3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8" t="s">
        <v>119</v>
      </c>
      <c r="E107" s="468"/>
      <c r="F107" s="158" t="s">
        <v>107</v>
      </c>
      <c r="G107" s="130"/>
      <c r="H107" s="223">
        <f>DB!AI34</f>
        <v>1</v>
      </c>
      <c r="I107" s="224">
        <f>DB!AJ34</f>
        <v>0</v>
      </c>
      <c r="J107" s="224">
        <f>DB!AK34</f>
        <v>1</v>
      </c>
      <c r="K107" s="224">
        <f>DB!AL34</f>
        <v>4</v>
      </c>
      <c r="L107" s="224">
        <f>DB!AM34</f>
        <v>133</v>
      </c>
      <c r="M107" s="224">
        <f>DB!AN34</f>
        <v>233</v>
      </c>
      <c r="N107" s="224">
        <f>DB!AO34</f>
        <v>264</v>
      </c>
      <c r="O107" s="224">
        <f>DB!AP34</f>
        <v>171</v>
      </c>
      <c r="P107" s="224">
        <f>DB!AQ34</f>
        <v>179</v>
      </c>
      <c r="Q107" s="224">
        <f>DB!AR34</f>
        <v>19</v>
      </c>
      <c r="R107" s="224">
        <f t="shared" si="95"/>
        <v>1005</v>
      </c>
      <c r="S107" s="224">
        <f>DB!AS34</f>
        <v>21</v>
      </c>
      <c r="T107" s="225">
        <f>DB!C34</f>
        <v>1026</v>
      </c>
      <c r="U107" s="335">
        <f>DB!E34</f>
        <v>65307.54</v>
      </c>
      <c r="V107" s="352">
        <f>DB!F34*1000</f>
        <v>188.08571520000001</v>
      </c>
      <c r="W107" s="177">
        <f t="shared" si="93"/>
        <v>63.652573099415207</v>
      </c>
      <c r="X107" s="450">
        <v>0.81063762535559336</v>
      </c>
      <c r="Y107" s="400">
        <f t="shared" si="94"/>
        <v>152.46935753303643</v>
      </c>
      <c r="Z107" s="398">
        <f>DB!H34*$X107</f>
        <v>4.5740807259910931E-3</v>
      </c>
      <c r="AA107" s="402">
        <f>DB!I34*$X107</f>
        <v>4.5740807259910931E-3</v>
      </c>
      <c r="AB107" s="402">
        <f>DB!J34*$X107</f>
        <v>4.5740807259910931E-3</v>
      </c>
      <c r="AC107" s="402">
        <f>DB!K34*$X107</f>
        <v>4.5740807259910931E-3</v>
      </c>
      <c r="AD107" s="407">
        <f>DB!L34*$X107</f>
        <v>8507.1802729132196</v>
      </c>
      <c r="AE107" s="401">
        <f>DB!M34*$X107</f>
        <v>0.96818042033478136</v>
      </c>
      <c r="AF107" s="401">
        <f>DB!N34*$X107</f>
        <v>2.0583363266959838</v>
      </c>
      <c r="AG107" s="401">
        <f>DB!O34*$X107</f>
        <v>7.6234678766518044E-2</v>
      </c>
      <c r="AH107" s="401">
        <f>DB!P34*$X107</f>
        <v>0.20735832624492875</v>
      </c>
      <c r="AI107" s="401">
        <f>DB!Q34*$X107</f>
        <v>0.2172688344845769</v>
      </c>
      <c r="AJ107" s="401">
        <f>DB!R34*$X107</f>
        <v>4.0861787818853607E-2</v>
      </c>
      <c r="AK107" s="402">
        <f>DB!S34*1000*$X107</f>
        <v>0.15018231717004088</v>
      </c>
      <c r="AL107" s="401">
        <f>DB!T34*$X107</f>
        <v>0</v>
      </c>
      <c r="AM107" s="400">
        <f>DB!U34*1000*$X107</f>
        <v>1.6771629328634009E-2</v>
      </c>
      <c r="AN107" s="400">
        <f>DB!V34*1000*$X107</f>
        <v>18.753730976563478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4.5740807259910925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8" t="s">
        <v>113</v>
      </c>
      <c r="E108" s="468"/>
      <c r="F108" s="158">
        <v>10</v>
      </c>
      <c r="G108" s="130"/>
      <c r="H108" s="223">
        <f>DB!AI35</f>
        <v>3</v>
      </c>
      <c r="I108" s="224">
        <f>DB!AJ35</f>
        <v>6</v>
      </c>
      <c r="J108" s="224">
        <f>DB!AK35</f>
        <v>4</v>
      </c>
      <c r="K108" s="224">
        <f>DB!AL35</f>
        <v>24</v>
      </c>
      <c r="L108" s="224">
        <f>DB!AM35</f>
        <v>75</v>
      </c>
      <c r="M108" s="224">
        <f>DB!AN35</f>
        <v>33</v>
      </c>
      <c r="N108" s="224">
        <f>DB!AO35</f>
        <v>24</v>
      </c>
      <c r="O108" s="224">
        <f>DB!AP35</f>
        <v>15</v>
      </c>
      <c r="P108" s="224">
        <f>DB!AQ35</f>
        <v>13</v>
      </c>
      <c r="Q108" s="224">
        <f>DB!AR35</f>
        <v>0</v>
      </c>
      <c r="R108" s="224">
        <f t="shared" si="95"/>
        <v>197</v>
      </c>
      <c r="S108" s="224">
        <f>DB!AS35</f>
        <v>8</v>
      </c>
      <c r="T108" s="225">
        <f>DB!C35</f>
        <v>205</v>
      </c>
      <c r="U108" s="335">
        <f>DB!E35</f>
        <v>12889.7</v>
      </c>
      <c r="V108" s="352">
        <f>DB!F35*1000</f>
        <v>23.201460000000001</v>
      </c>
      <c r="W108" s="177">
        <f t="shared" si="93"/>
        <v>62.876585365853664</v>
      </c>
      <c r="X108" s="450">
        <v>0.81063762535559336</v>
      </c>
      <c r="Y108" s="400">
        <f t="shared" si="94"/>
        <v>18.807976439182784</v>
      </c>
      <c r="Z108" s="398">
        <f>DB!H35*$X108</f>
        <v>5.6423929317548358E-4</v>
      </c>
      <c r="AA108" s="402">
        <f>DB!I35*$X108</f>
        <v>5.6423929317548358E-4</v>
      </c>
      <c r="AB108" s="402">
        <f>DB!J35*$X108</f>
        <v>5.6423929317548358E-4</v>
      </c>
      <c r="AC108" s="402">
        <f>DB!K35*$X108</f>
        <v>5.6423929317548358E-4</v>
      </c>
      <c r="AD108" s="407">
        <f>DB!L35*$X108</f>
        <v>1049.4098534006428</v>
      </c>
      <c r="AE108" s="401">
        <f>DB!M35*$X108</f>
        <v>0.11943065038881069</v>
      </c>
      <c r="AF108" s="401">
        <f>DB!N35*$X108</f>
        <v>0.25390768192896757</v>
      </c>
      <c r="AG108" s="401">
        <f>DB!O35*$X108</f>
        <v>9.4039882195913922E-3</v>
      </c>
      <c r="AH108" s="401">
        <f>DB!P35*$X108</f>
        <v>2.5578847957288587E-2</v>
      </c>
      <c r="AI108" s="401">
        <f>DB!Q35*$X108</f>
        <v>2.6801366425835468E-2</v>
      </c>
      <c r="AJ108" s="401">
        <f>DB!R35*$X108</f>
        <v>5.0405376857009859E-3</v>
      </c>
      <c r="AK108" s="402">
        <f>DB!S35*1000*$X108</f>
        <v>1.8525856792595042E-2</v>
      </c>
      <c r="AL108" s="401">
        <f>DB!T35*$X108</f>
        <v>0</v>
      </c>
      <c r="AM108" s="400">
        <f>DB!U35*1000*$X108</f>
        <v>2.0688774083101064E-3</v>
      </c>
      <c r="AN108" s="400">
        <f>DB!V35*1000*$X108</f>
        <v>2.3133811020194828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0.56423929317548349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8" t="s">
        <v>79</v>
      </c>
      <c r="E109" s="468"/>
      <c r="F109" s="155" t="s">
        <v>47</v>
      </c>
      <c r="G109" s="130"/>
      <c r="H109" s="223">
        <f>DB!AI36</f>
        <v>2</v>
      </c>
      <c r="I109" s="224">
        <f>DB!AJ36</f>
        <v>1</v>
      </c>
      <c r="J109" s="224">
        <f>DB!AK36</f>
        <v>6</v>
      </c>
      <c r="K109" s="224">
        <f>DB!AL36</f>
        <v>15</v>
      </c>
      <c r="L109" s="224">
        <f>DB!AM36</f>
        <v>4</v>
      </c>
      <c r="M109" s="224">
        <f>DB!AN36</f>
        <v>1</v>
      </c>
      <c r="N109" s="224">
        <f>DB!AO36</f>
        <v>2</v>
      </c>
      <c r="O109" s="224">
        <f>DB!AP36</f>
        <v>4</v>
      </c>
      <c r="P109" s="224">
        <f>DB!AQ36</f>
        <v>5</v>
      </c>
      <c r="Q109" s="224">
        <f>DB!AR36</f>
        <v>0</v>
      </c>
      <c r="R109" s="224">
        <f t="shared" si="95"/>
        <v>40</v>
      </c>
      <c r="S109" s="224">
        <f>DB!AS36</f>
        <v>0</v>
      </c>
      <c r="T109" s="225">
        <f>DB!C36</f>
        <v>40</v>
      </c>
      <c r="U109" s="335">
        <f>DB!E36</f>
        <v>1664</v>
      </c>
      <c r="V109" s="352">
        <f>DB!F36*1000</f>
        <v>4.1932799999999997</v>
      </c>
      <c r="W109" s="177">
        <f t="shared" si="93"/>
        <v>41.6</v>
      </c>
      <c r="X109" s="450">
        <v>0.81063762535559336</v>
      </c>
      <c r="Y109" s="400">
        <f t="shared" si="94"/>
        <v>3.3992305416511024</v>
      </c>
      <c r="Z109" s="398">
        <f>DB!H36*$X109</f>
        <v>1.0197691624953307E-4</v>
      </c>
      <c r="AA109" s="402">
        <f>DB!I36*$X109</f>
        <v>1.0197691624953307E-4</v>
      </c>
      <c r="AB109" s="402">
        <f>DB!J36*$X109</f>
        <v>1.0197691624953307E-4</v>
      </c>
      <c r="AC109" s="402">
        <f>DB!K36*$X109</f>
        <v>1.0197691624953307E-4</v>
      </c>
      <c r="AD109" s="407">
        <f>DB!L36*$X109</f>
        <v>189.66346730196491</v>
      </c>
      <c r="AE109" s="401">
        <f>DB!M36*$X109</f>
        <v>2.15851139394845E-2</v>
      </c>
      <c r="AF109" s="401">
        <f>DB!N36*$X109</f>
        <v>4.5889612312289885E-2</v>
      </c>
      <c r="AG109" s="401">
        <f>DB!O36*$X109</f>
        <v>1.6996152708255512E-3</v>
      </c>
      <c r="AH109" s="401">
        <f>DB!P36*$X109</f>
        <v>4.6229535366454997E-3</v>
      </c>
      <c r="AI109" s="401">
        <f>DB!Q36*$X109</f>
        <v>4.8439035218528215E-3</v>
      </c>
      <c r="AJ109" s="401">
        <f>DB!R36*$X109</f>
        <v>9.1099378516249548E-4</v>
      </c>
      <c r="AK109" s="402">
        <f>DB!S36*1000*$X109</f>
        <v>3.348242083526336E-3</v>
      </c>
      <c r="AL109" s="401">
        <f>DB!T36*$X109</f>
        <v>0</v>
      </c>
      <c r="AM109" s="400">
        <f>DB!U36*1000*$X109</f>
        <v>3.7391535958162126E-4</v>
      </c>
      <c r="AN109" s="400">
        <f>DB!V36*1000*$X109</f>
        <v>0.41810535662308557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0.10197691624953308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1</v>
      </c>
      <c r="I110" s="227">
        <f>DB!AJ37</f>
        <v>5</v>
      </c>
      <c r="J110" s="227">
        <f>DB!AK37</f>
        <v>0</v>
      </c>
      <c r="K110" s="227">
        <f>DB!AL37</f>
        <v>3</v>
      </c>
      <c r="L110" s="227">
        <f>DB!AM37</f>
        <v>88</v>
      </c>
      <c r="M110" s="227">
        <f>DB!AN37</f>
        <v>48</v>
      </c>
      <c r="N110" s="227">
        <f>DB!AO37</f>
        <v>33</v>
      </c>
      <c r="O110" s="227">
        <f>DB!AP37</f>
        <v>18</v>
      </c>
      <c r="P110" s="227">
        <f>DB!AQ37</f>
        <v>26</v>
      </c>
      <c r="Q110" s="227">
        <f>DB!AR37</f>
        <v>3</v>
      </c>
      <c r="R110" s="227">
        <f t="shared" si="95"/>
        <v>225</v>
      </c>
      <c r="S110" s="227">
        <f>DB!AS37</f>
        <v>41</v>
      </c>
      <c r="T110" s="228">
        <f>DB!C37</f>
        <v>266</v>
      </c>
      <c r="U110" s="336">
        <f>DB!E37</f>
        <v>1944.58</v>
      </c>
      <c r="V110" s="353">
        <f>DB!F37*1000</f>
        <v>3.0032093520000003</v>
      </c>
      <c r="W110" s="204">
        <f t="shared" si="93"/>
        <v>7.3104511278195483</v>
      </c>
      <c r="X110" s="451">
        <v>0.81063762535559336</v>
      </c>
      <c r="Y110" s="411">
        <f t="shared" si="94"/>
        <v>2.4345144975509907</v>
      </c>
      <c r="Z110" s="399">
        <f>DB!H37*$X110</f>
        <v>7.3035434926529708E-5</v>
      </c>
      <c r="AA110" s="408">
        <f>DB!I37*$X110</f>
        <v>7.3035434926529708E-5</v>
      </c>
      <c r="AB110" s="408">
        <f>DB!J37*$X110</f>
        <v>7.3035434926529708E-5</v>
      </c>
      <c r="AC110" s="408">
        <f>DB!K37*$X110</f>
        <v>7.3035434926529708E-5</v>
      </c>
      <c r="AD110" s="409">
        <f>DB!L37*$X110</f>
        <v>135.83617090535506</v>
      </c>
      <c r="AE110" s="410">
        <f>DB!M37*$X110</f>
        <v>1.5459167059448787E-2</v>
      </c>
      <c r="AF110" s="410">
        <f>DB!N37*$X110</f>
        <v>3.286594571693837E-2</v>
      </c>
      <c r="AG110" s="410">
        <f>DB!O37*$X110</f>
        <v>1.2172572487754952E-3</v>
      </c>
      <c r="AH110" s="410">
        <f>DB!P37*$X110</f>
        <v>3.3109397166693469E-3</v>
      </c>
      <c r="AI110" s="410">
        <f>DB!Q37*$X110</f>
        <v>3.4691831590101534E-3</v>
      </c>
      <c r="AJ110" s="410">
        <f>DB!R37*$X110</f>
        <v>6.5244988534366539E-4</v>
      </c>
      <c r="AK110" s="408">
        <f>DB!S37*1000*$X110</f>
        <v>2.3979967800877174E-3</v>
      </c>
      <c r="AL110" s="410">
        <f>DB!T37*$X110</f>
        <v>0</v>
      </c>
      <c r="AM110" s="411">
        <f>DB!U37*1000*$X110</f>
        <v>2.6779659473060975E-4</v>
      </c>
      <c r="AN110" s="411">
        <f>DB!V37*1000*$X110</f>
        <v>0.29944528319877178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7.3035434926529696E-2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82</v>
      </c>
      <c r="I111" s="230">
        <f t="shared" si="96"/>
        <v>182</v>
      </c>
      <c r="J111" s="230">
        <f t="shared" si="96"/>
        <v>175</v>
      </c>
      <c r="K111" s="230">
        <f t="shared" si="96"/>
        <v>964</v>
      </c>
      <c r="L111" s="230">
        <f t="shared" si="96"/>
        <v>23461</v>
      </c>
      <c r="M111" s="230">
        <f t="shared" si="96"/>
        <v>20663</v>
      </c>
      <c r="N111" s="230">
        <f t="shared" si="96"/>
        <v>8683</v>
      </c>
      <c r="O111" s="230">
        <f t="shared" si="96"/>
        <v>6345</v>
      </c>
      <c r="P111" s="230">
        <f t="shared" si="96"/>
        <v>8364</v>
      </c>
      <c r="Q111" s="230">
        <f t="shared" si="96"/>
        <v>1495</v>
      </c>
      <c r="R111" s="230">
        <f t="shared" si="96"/>
        <v>70414</v>
      </c>
      <c r="S111" s="230">
        <f t="shared" si="96"/>
        <v>1919</v>
      </c>
      <c r="T111" s="231">
        <f>SUM(T96:T110)</f>
        <v>72333</v>
      </c>
      <c r="U111" s="337">
        <f>SUM(U96:U110)</f>
        <v>2330481.5200000121</v>
      </c>
      <c r="V111" s="354">
        <f>SUM(V96:V110)</f>
        <v>8219.6503464758152</v>
      </c>
      <c r="W111" s="239"/>
      <c r="X111" s="382"/>
      <c r="Y111" s="445">
        <f>SUM(Y96:Y110)</f>
        <v>6663.157838120439</v>
      </c>
      <c r="Z111" s="447">
        <f>SUM(Z96:Z110)</f>
        <v>0.19989473514361805</v>
      </c>
      <c r="AA111" s="448">
        <f>SUM(AA96:AA110)</f>
        <v>0.19989473514361805</v>
      </c>
      <c r="AB111" s="448">
        <f>SUM(AB96:AB110)</f>
        <v>0.19989473514361805</v>
      </c>
      <c r="AC111" s="448">
        <f t="shared" ref="AC111" si="97">SUM(AC96:AC110)</f>
        <v>0.19989473514361805</v>
      </c>
      <c r="AD111" s="444">
        <f>SUM(AD96:AD110)</f>
        <v>371777.55473575491</v>
      </c>
      <c r="AE111" s="449">
        <f>SUM(AE96:AE110)</f>
        <v>42.311052272064614</v>
      </c>
      <c r="AF111" s="449">
        <f t="shared" ref="AF111:AG111" si="98">SUM(AF96:AF110)</f>
        <v>160.68576506437859</v>
      </c>
      <c r="AG111" s="449">
        <f t="shared" si="98"/>
        <v>3.3315789190602119</v>
      </c>
      <c r="AH111" s="449">
        <f t="shared" ref="AH111" si="99">SUM(AH96:AH110)</f>
        <v>9.061894659844242</v>
      </c>
      <c r="AI111" s="449">
        <f t="shared" ref="AI111" si="100">SUM(AI96:AI110)</f>
        <v>9.4949999193214332</v>
      </c>
      <c r="AJ111" s="449">
        <f t="shared" ref="AJ111" si="101">SUM(AJ96:AJ110)</f>
        <v>1.7857263006162654</v>
      </c>
      <c r="AK111" s="448">
        <f t="shared" ref="AK111:AQ111" si="102">SUM(AK96:AK110)</f>
        <v>6.5632104705486398</v>
      </c>
      <c r="AL111" s="449">
        <f t="shared" si="102"/>
        <v>0</v>
      </c>
      <c r="AM111" s="445">
        <f t="shared" si="102"/>
        <v>0.73294736219323575</v>
      </c>
      <c r="AN111" s="445">
        <f t="shared" si="102"/>
        <v>819.56841408883997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199.89473514361802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1755</v>
      </c>
      <c r="I114" s="230">
        <f t="shared" si="106"/>
        <v>3692</v>
      </c>
      <c r="J114" s="230">
        <f t="shared" si="106"/>
        <v>3483</v>
      </c>
      <c r="K114" s="230">
        <f t="shared" si="106"/>
        <v>13397</v>
      </c>
      <c r="L114" s="230">
        <f t="shared" si="106"/>
        <v>34736</v>
      </c>
      <c r="M114" s="230">
        <f t="shared" si="106"/>
        <v>30752</v>
      </c>
      <c r="N114" s="230">
        <f t="shared" si="106"/>
        <v>13441</v>
      </c>
      <c r="O114" s="230">
        <f t="shared" si="106"/>
        <v>11682</v>
      </c>
      <c r="P114" s="230">
        <f t="shared" si="106"/>
        <v>13664</v>
      </c>
      <c r="Q114" s="230">
        <f t="shared" si="106"/>
        <v>2089</v>
      </c>
      <c r="R114" s="230">
        <f t="shared" si="106"/>
        <v>128691</v>
      </c>
      <c r="S114" s="230">
        <f t="shared" si="106"/>
        <v>2365</v>
      </c>
      <c r="T114" s="231">
        <f>SUM(T77,T111,T92)</f>
        <v>171283</v>
      </c>
      <c r="U114" s="337">
        <f>SUM(U77,U111,U92)</f>
        <v>3810415.5300000114</v>
      </c>
      <c r="V114" s="354">
        <f>SUM(V77,V111,V92)</f>
        <v>13377.185341229426</v>
      </c>
      <c r="W114" s="239"/>
      <c r="X114" s="404"/>
      <c r="Y114" s="445">
        <f>SUM(Y77,Y111,Y92)</f>
        <v>11676.446237178214</v>
      </c>
      <c r="Z114" s="447">
        <f>SUM(Z77,Z111,Z92)</f>
        <v>149.40256422355677</v>
      </c>
      <c r="AA114" s="448">
        <f t="shared" ref="AA114:AX114" si="107">SUM(AA77,AA111,AA92)</f>
        <v>122.73342324192438</v>
      </c>
      <c r="AB114" s="448">
        <f t="shared" si="107"/>
        <v>131.27957749076052</v>
      </c>
      <c r="AC114" s="448">
        <f t="shared" si="107"/>
        <v>143.20735409148298</v>
      </c>
      <c r="AD114" s="444">
        <f t="shared" si="107"/>
        <v>807823.73701017292</v>
      </c>
      <c r="AE114" s="449">
        <f t="shared" si="107"/>
        <v>3375.3574016685607</v>
      </c>
      <c r="AF114" s="449">
        <f t="shared" si="107"/>
        <v>452.18998107132438</v>
      </c>
      <c r="AG114" s="449">
        <f t="shared" si="107"/>
        <v>239.96740000577034</v>
      </c>
      <c r="AH114" s="449">
        <f t="shared" si="107"/>
        <v>336.09295353504723</v>
      </c>
      <c r="AI114" s="449">
        <f t="shared" si="107"/>
        <v>141.53077226901004</v>
      </c>
      <c r="AJ114" s="449">
        <f t="shared" si="107"/>
        <v>204.59588835599521</v>
      </c>
      <c r="AK114" s="448">
        <f>SUM(AK77,AK111,AK92)</f>
        <v>187.69892538015071</v>
      </c>
      <c r="AL114" s="449">
        <f t="shared" si="107"/>
        <v>553.37798926225753</v>
      </c>
      <c r="AM114" s="445">
        <f>SUM(AM77,AM111,AM92)</f>
        <v>13461.687336781324</v>
      </c>
      <c r="AN114" s="445">
        <f>SUM(AN77,AN111,AN92)</f>
        <v>5771.3632913117071</v>
      </c>
      <c r="AO114" s="445">
        <f t="shared" ref="AO114" si="108">SUM(AO77,AO111,AO92)</f>
        <v>3828.9575891413124</v>
      </c>
      <c r="AP114" s="449">
        <f>SUM(AP77,AP111,AP92)</f>
        <v>695.76507653363365</v>
      </c>
      <c r="AQ114" s="445">
        <f t="shared" ref="AQ114" si="109">SUM(AQ77,AQ111,AQ92)</f>
        <v>4982.474865350352</v>
      </c>
      <c r="AR114" s="445">
        <f>SUM(AR77,AR111,AR92)</f>
        <v>16841.628186319762</v>
      </c>
      <c r="AS114" s="445">
        <f>SUM(AS77,AS111,AS92)</f>
        <v>28018.831712974283</v>
      </c>
      <c r="AT114" s="445">
        <f t="shared" si="107"/>
        <v>1925.7334276073886</v>
      </c>
      <c r="AU114" s="445">
        <f t="shared" si="107"/>
        <v>3171.3933308761916</v>
      </c>
      <c r="AV114" s="445">
        <f>SUM(AV77,AV111,AV92)</f>
        <v>36372.463303652454</v>
      </c>
      <c r="AW114" s="449">
        <f>SUM(AW77,AW111,AW92)</f>
        <v>736.24121067751503</v>
      </c>
      <c r="AX114" s="449">
        <f t="shared" si="107"/>
        <v>776.58244400311253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1755</v>
      </c>
      <c r="I117" s="230">
        <v>3692</v>
      </c>
      <c r="J117" s="230">
        <v>3483</v>
      </c>
      <c r="K117" s="230">
        <v>13397</v>
      </c>
      <c r="L117" s="230">
        <v>34736</v>
      </c>
      <c r="M117" s="230">
        <v>30752</v>
      </c>
      <c r="N117" s="230">
        <v>13441</v>
      </c>
      <c r="O117" s="230">
        <v>11682</v>
      </c>
      <c r="P117" s="230">
        <v>13664</v>
      </c>
      <c r="Q117" s="230">
        <v>2089</v>
      </c>
      <c r="R117" s="446">
        <v>128691</v>
      </c>
      <c r="S117" s="446">
        <v>2365</v>
      </c>
      <c r="T117" s="231">
        <v>171283</v>
      </c>
      <c r="U117" s="337">
        <v>3810415.5300000114</v>
      </c>
      <c r="V117" s="354">
        <v>13377.185341229426</v>
      </c>
      <c r="W117" s="239"/>
      <c r="X117" s="442"/>
      <c r="Y117" s="443"/>
      <c r="Z117" s="471">
        <v>149.60050968907487</v>
      </c>
      <c r="AA117" s="280">
        <v>122.54170016937951</v>
      </c>
      <c r="AB117" s="280">
        <v>131.11641825891462</v>
      </c>
      <c r="AC117" s="280">
        <v>143.30714484502394</v>
      </c>
      <c r="AD117" s="230">
        <v>905269.68516065564</v>
      </c>
      <c r="AE117" s="310">
        <v>3406.8882564103237</v>
      </c>
      <c r="AF117" s="310">
        <v>497.39288037598226</v>
      </c>
      <c r="AG117" s="310">
        <v>270.72494692738064</v>
      </c>
      <c r="AH117" s="310">
        <v>339.51049475794485</v>
      </c>
      <c r="AI117" s="310">
        <v>139.86049485740818</v>
      </c>
      <c r="AJ117" s="310">
        <v>212.37022607852498</v>
      </c>
      <c r="AK117" s="310">
        <v>178.58072805356716</v>
      </c>
      <c r="AL117" s="310">
        <v>515.96972732846098</v>
      </c>
      <c r="AM117" s="354">
        <v>12568.965473981354</v>
      </c>
      <c r="AN117" s="354">
        <v>6392.7611561807998</v>
      </c>
      <c r="AO117" s="354">
        <v>4031.6112415664379</v>
      </c>
      <c r="AP117" s="310">
        <v>738.88968132332445</v>
      </c>
      <c r="AQ117" s="354">
        <v>4673.9420484451057</v>
      </c>
      <c r="AR117" s="354">
        <v>15656.88223307266</v>
      </c>
      <c r="AS117" s="354">
        <v>25951.99685480163</v>
      </c>
      <c r="AT117" s="354">
        <v>2103.2222513018046</v>
      </c>
      <c r="AU117" s="354">
        <v>3371.8916092777235</v>
      </c>
      <c r="AV117" s="354">
        <v>34770.992310502799</v>
      </c>
      <c r="AW117" s="310">
        <v>844.05109570436798</v>
      </c>
      <c r="AX117" s="310">
        <v>719.33400520227019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0.87286270910746711</v>
      </c>
      <c r="Z119" s="44">
        <f t="shared" ref="Z119:AX119" si="110">Z114/Z117</f>
        <v>0.99867683963156606</v>
      </c>
      <c r="AA119" s="44">
        <f t="shared" si="110"/>
        <v>1.0015645537174682</v>
      </c>
      <c r="AB119" s="44">
        <f t="shared" si="110"/>
        <v>1.0012443844486638</v>
      </c>
      <c r="AC119" s="44">
        <f t="shared" si="110"/>
        <v>0.99930365821153666</v>
      </c>
      <c r="AD119" s="44">
        <f t="shared" si="110"/>
        <v>0.89235699621026277</v>
      </c>
      <c r="AE119" s="44">
        <f t="shared" si="110"/>
        <v>0.99074496949454227</v>
      </c>
      <c r="AF119" s="44">
        <f t="shared" si="110"/>
        <v>0.9091203330645008</v>
      </c>
      <c r="AG119" s="44">
        <f t="shared" si="110"/>
        <v>0.88638820592377576</v>
      </c>
      <c r="AH119" s="44">
        <f t="shared" si="110"/>
        <v>0.98993391581213364</v>
      </c>
      <c r="AI119" s="44">
        <f t="shared" si="110"/>
        <v>1.0119424531802548</v>
      </c>
      <c r="AJ119" s="44">
        <f t="shared" si="110"/>
        <v>0.96339252509127549</v>
      </c>
      <c r="AK119" s="44">
        <f t="shared" si="110"/>
        <v>1.0510592460114088</v>
      </c>
      <c r="AL119" s="44">
        <f t="shared" si="110"/>
        <v>1.0725008851342608</v>
      </c>
      <c r="AM119" s="44">
        <f t="shared" si="110"/>
        <v>1.0710258823327956</v>
      </c>
      <c r="AN119" s="44">
        <f t="shared" si="110"/>
        <v>0.90279663987316372</v>
      </c>
      <c r="AO119" s="44">
        <f t="shared" si="110"/>
        <v>0.94973383089725028</v>
      </c>
      <c r="AP119" s="44">
        <f t="shared" si="110"/>
        <v>0.94163593581053096</v>
      </c>
      <c r="AQ119" s="44">
        <f t="shared" si="110"/>
        <v>1.0660112628071388</v>
      </c>
      <c r="AR119" s="44">
        <f t="shared" si="110"/>
        <v>1.0756693405245468</v>
      </c>
      <c r="AS119" s="44">
        <f t="shared" si="110"/>
        <v>1.079640686985913</v>
      </c>
      <c r="AT119" s="44">
        <f t="shared" si="110"/>
        <v>0.91561099946305824</v>
      </c>
      <c r="AU119" s="44">
        <f t="shared" si="110"/>
        <v>0.94053833822835142</v>
      </c>
      <c r="AV119" s="44">
        <f t="shared" si="110"/>
        <v>1.0460576729835207</v>
      </c>
      <c r="AW119" s="44">
        <f t="shared" si="110"/>
        <v>0.8722709021106303</v>
      </c>
      <c r="AX119" s="44">
        <f t="shared" si="110"/>
        <v>1.079585336417878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6219</v>
      </c>
      <c r="D2" s="38">
        <v>1126.5646551724101</v>
      </c>
      <c r="E2" s="38">
        <v>106655.189999999</v>
      </c>
      <c r="F2" s="38">
        <v>0.43255428244092198</v>
      </c>
      <c r="G2" s="38">
        <v>17.149893873612999</v>
      </c>
      <c r="H2" s="38">
        <v>28.2602131194732</v>
      </c>
      <c r="I2" s="38">
        <v>20.001310020067599</v>
      </c>
      <c r="J2" s="38">
        <v>22.244824898328101</v>
      </c>
      <c r="K2" s="38">
        <v>26.016698241214101</v>
      </c>
      <c r="L2" s="38">
        <v>44167.252671475799</v>
      </c>
      <c r="M2" s="38">
        <v>304.085660555961</v>
      </c>
      <c r="N2" s="38">
        <v>43.385194528823099</v>
      </c>
      <c r="O2" s="38">
        <v>3.02787997708643</v>
      </c>
      <c r="P2" s="38">
        <v>6.4883142366136202</v>
      </c>
      <c r="Q2" s="38">
        <v>3.07113540533047</v>
      </c>
      <c r="R2" s="38">
        <v>5.19065138929101</v>
      </c>
      <c r="S2" s="38">
        <v>2.33579312518092E-2</v>
      </c>
      <c r="T2" s="38">
        <v>5.19065138929101</v>
      </c>
      <c r="U2" s="38">
        <v>7.3534228014956096</v>
      </c>
      <c r="V2" s="38">
        <v>0.121115199083454</v>
      </c>
      <c r="W2" s="38">
        <v>6.4883142366138694E-2</v>
      </c>
      <c r="X2" s="38">
        <v>0.21627714122046099</v>
      </c>
      <c r="Y2" s="38">
        <v>1.9897496992283099</v>
      </c>
      <c r="Z2" s="38">
        <v>1.9897496992283099</v>
      </c>
      <c r="AA2" s="38">
        <v>13.4091827556681</v>
      </c>
      <c r="AB2" s="38">
        <v>0.242230398166908</v>
      </c>
      <c r="AC2" s="38">
        <v>0.34604342595272702</v>
      </c>
      <c r="AD2" s="38">
        <v>11.678965625904899</v>
      </c>
      <c r="AE2" s="38">
        <v>7.7859770839365794E-2</v>
      </c>
      <c r="AF2" s="38">
        <v>377.18733428847298</v>
      </c>
      <c r="AG2" s="38">
        <v>76.778385133263299</v>
      </c>
      <c r="AH2" s="38">
        <v>36.092329326870598</v>
      </c>
      <c r="AI2" s="38">
        <v>11</v>
      </c>
      <c r="AJ2" s="38">
        <v>138</v>
      </c>
      <c r="AK2" s="38">
        <v>47</v>
      </c>
      <c r="AL2" s="38">
        <v>192</v>
      </c>
      <c r="AM2" s="38">
        <v>222</v>
      </c>
      <c r="AN2" s="38">
        <v>830</v>
      </c>
      <c r="AO2" s="38">
        <v>1227</v>
      </c>
      <c r="AP2" s="38">
        <v>2111</v>
      </c>
      <c r="AQ2" s="38">
        <v>1259</v>
      </c>
      <c r="AR2" s="38">
        <v>144</v>
      </c>
      <c r="AS2" s="38">
        <v>38</v>
      </c>
    </row>
    <row r="3" spans="1:45" x14ac:dyDescent="0.25">
      <c r="A3" s="38" t="s">
        <v>293</v>
      </c>
      <c r="B3" s="38" t="s">
        <v>222</v>
      </c>
      <c r="C3" s="38">
        <v>2248</v>
      </c>
      <c r="D3" s="38">
        <v>1065.19444444444</v>
      </c>
      <c r="E3" s="38">
        <v>75843.300000000105</v>
      </c>
      <c r="F3" s="38">
        <v>0.29083630250999998</v>
      </c>
      <c r="G3" s="38">
        <v>33.738122775800797</v>
      </c>
      <c r="H3" s="38">
        <v>7.2709075627499704</v>
      </c>
      <c r="I3" s="38">
        <v>5.1361691023265603</v>
      </c>
      <c r="J3" s="38">
        <v>5.7217195247134596</v>
      </c>
      <c r="K3" s="38">
        <v>6.6853571403633003</v>
      </c>
      <c r="L3" s="38">
        <v>29696.713176691399</v>
      </c>
      <c r="M3" s="38">
        <v>167.23087394324901</v>
      </c>
      <c r="N3" s="38">
        <v>27.498572402320399</v>
      </c>
      <c r="O3" s="38">
        <v>1.48326514280102</v>
      </c>
      <c r="P3" s="38">
        <v>8.4342527727899697</v>
      </c>
      <c r="Q3" s="38">
        <v>4.6533808401600103</v>
      </c>
      <c r="R3" s="38">
        <v>2.6175267225899699</v>
      </c>
      <c r="S3" s="38">
        <v>2.9083630251000398E-3</v>
      </c>
      <c r="T3" s="38">
        <v>3.1991993276100201</v>
      </c>
      <c r="U3" s="38">
        <v>1.80318507556198</v>
      </c>
      <c r="V3" s="38">
        <v>8.1434164702801307E-2</v>
      </c>
      <c r="W3" s="38">
        <v>6.3983986552200403E-2</v>
      </c>
      <c r="X3" s="38">
        <v>0.14541815125499999</v>
      </c>
      <c r="Y3" s="38">
        <v>1.33784699154602</v>
      </c>
      <c r="Z3" s="38">
        <v>1.33784699154602</v>
      </c>
      <c r="AA3" s="38">
        <v>9.0159253778101096</v>
      </c>
      <c r="AB3" s="38">
        <v>0.162868329405603</v>
      </c>
      <c r="AC3" s="38">
        <v>0.23266904200800101</v>
      </c>
      <c r="AD3" s="38">
        <v>7.8525801677698999</v>
      </c>
      <c r="AE3" s="38">
        <v>5.2350534451799498E-2</v>
      </c>
      <c r="AF3" s="38">
        <v>253.60925578871999</v>
      </c>
      <c r="AG3" s="38">
        <v>116.334521004</v>
      </c>
      <c r="AH3" s="38">
        <v>24.267381081434301</v>
      </c>
      <c r="AI3" s="38">
        <v>2</v>
      </c>
      <c r="AJ3" s="38">
        <v>25</v>
      </c>
      <c r="AK3" s="38">
        <v>13</v>
      </c>
      <c r="AL3" s="38">
        <v>27</v>
      </c>
      <c r="AM3" s="38">
        <v>106</v>
      </c>
      <c r="AN3" s="38">
        <v>341</v>
      </c>
      <c r="AO3" s="38">
        <v>524</v>
      </c>
      <c r="AP3" s="38">
        <v>572</v>
      </c>
      <c r="AQ3" s="38">
        <v>573</v>
      </c>
      <c r="AR3" s="38">
        <v>64</v>
      </c>
      <c r="AS3" s="38">
        <v>1</v>
      </c>
    </row>
    <row r="4" spans="1:45" x14ac:dyDescent="0.25">
      <c r="A4" s="38" t="s">
        <v>293</v>
      </c>
      <c r="B4" s="38" t="s">
        <v>223</v>
      </c>
      <c r="C4" s="38">
        <v>147</v>
      </c>
      <c r="D4" s="38">
        <v>1525.8728358209</v>
      </c>
      <c r="E4" s="38">
        <v>30642.1</v>
      </c>
      <c r="F4" s="38">
        <v>0.168321412881027</v>
      </c>
      <c r="G4" s="38">
        <v>208.44965986394601</v>
      </c>
      <c r="H4" s="38">
        <v>6.2839994142249997</v>
      </c>
      <c r="I4" s="38">
        <v>4.4616395840997498</v>
      </c>
      <c r="J4" s="38">
        <v>4.9643595372377503</v>
      </c>
      <c r="K4" s="38">
        <v>5.78127946108701</v>
      </c>
      <c r="L4" s="38">
        <v>17124.9363858092</v>
      </c>
      <c r="M4" s="38">
        <v>170.762073367802</v>
      </c>
      <c r="N4" s="38">
        <v>7.7427849925272403</v>
      </c>
      <c r="O4" s="38">
        <v>1.2287463140315</v>
      </c>
      <c r="P4" s="38">
        <v>17.842069765388899</v>
      </c>
      <c r="Q4" s="38">
        <v>7.8269456989677497</v>
      </c>
      <c r="R4" s="38">
        <v>10.7725704243857</v>
      </c>
      <c r="S4" s="38">
        <v>6.7581047271732295E-2</v>
      </c>
      <c r="T4" s="38">
        <v>3.36642825762054</v>
      </c>
      <c r="U4" s="38">
        <v>1.0772570424385699</v>
      </c>
      <c r="V4" s="38">
        <v>4.71299956066875E-2</v>
      </c>
      <c r="W4" s="38">
        <v>1.5822212810816501</v>
      </c>
      <c r="X4" s="38">
        <v>5.0496423864308101E-3</v>
      </c>
      <c r="Y4" s="38">
        <v>8.4160706440513405E-2</v>
      </c>
      <c r="Z4" s="38">
        <v>0.50496423864308104</v>
      </c>
      <c r="AA4" s="38">
        <v>0.50496423864308104</v>
      </c>
      <c r="AB4" s="38">
        <v>9.4259991213375097E-2</v>
      </c>
      <c r="AC4" s="38">
        <v>0.13465713030482099</v>
      </c>
      <c r="AD4" s="38">
        <v>1.34657130304821</v>
      </c>
      <c r="AE4" s="38">
        <v>3.02978543185848E-2</v>
      </c>
      <c r="AF4" s="38">
        <v>10.0992847728616</v>
      </c>
      <c r="AG4" s="38">
        <v>195.673642474194</v>
      </c>
      <c r="AH4" s="38">
        <v>14.044738690792901</v>
      </c>
      <c r="AI4" s="38">
        <v>0</v>
      </c>
      <c r="AJ4" s="38">
        <v>3</v>
      </c>
      <c r="AK4" s="38">
        <v>1</v>
      </c>
      <c r="AL4" s="38">
        <v>0</v>
      </c>
      <c r="AM4" s="38">
        <v>25</v>
      </c>
      <c r="AN4" s="38">
        <v>39</v>
      </c>
      <c r="AO4" s="38">
        <v>25</v>
      </c>
      <c r="AP4" s="38">
        <v>24</v>
      </c>
      <c r="AQ4" s="38">
        <v>27</v>
      </c>
      <c r="AR4" s="38">
        <v>2</v>
      </c>
      <c r="AS4" s="38">
        <v>1</v>
      </c>
    </row>
    <row r="5" spans="1:45" x14ac:dyDescent="0.25">
      <c r="A5" s="38" t="s">
        <v>293</v>
      </c>
      <c r="B5" s="38" t="s">
        <v>224</v>
      </c>
      <c r="C5" s="38">
        <v>903</v>
      </c>
      <c r="D5" s="38">
        <v>1100.1590909090901</v>
      </c>
      <c r="E5" s="38">
        <v>16170.3</v>
      </c>
      <c r="F5" s="38">
        <v>6.4043649171817693E-2</v>
      </c>
      <c r="G5" s="38">
        <v>17.907308970099599</v>
      </c>
      <c r="H5" s="38">
        <v>1.27019904190773</v>
      </c>
      <c r="I5" s="38">
        <v>1.0225635984433601</v>
      </c>
      <c r="J5" s="38">
        <v>1.0763602637476899</v>
      </c>
      <c r="K5" s="38">
        <v>1.24586245522245</v>
      </c>
      <c r="L5" s="38">
        <v>6539.3689296359798</v>
      </c>
      <c r="M5" s="38">
        <v>12.6806425360201</v>
      </c>
      <c r="N5" s="38">
        <v>5.4276992673115698</v>
      </c>
      <c r="O5" s="38">
        <v>0.448305544202728</v>
      </c>
      <c r="P5" s="38">
        <v>0.102469838674909</v>
      </c>
      <c r="Q5" s="38">
        <v>5.76392842546367E-2</v>
      </c>
      <c r="R5" s="38">
        <v>5.6358411271199997E-2</v>
      </c>
      <c r="S5" s="38">
        <v>6.4043649171818104E-5</v>
      </c>
      <c r="T5" s="38">
        <v>6.4043649171818297E-3</v>
      </c>
      <c r="U5" s="38">
        <v>1.9213094751545302E-2</v>
      </c>
      <c r="V5" s="38">
        <v>8.9661108840545095E-3</v>
      </c>
      <c r="W5" s="38">
        <v>3.2021824585908902E-2</v>
      </c>
      <c r="X5" s="38">
        <v>1.92130947515455E-3</v>
      </c>
      <c r="Y5" s="38">
        <v>3.2021824585908902E-2</v>
      </c>
      <c r="Z5" s="38">
        <v>0.19213094751545501</v>
      </c>
      <c r="AA5" s="38">
        <v>0.19213094751545501</v>
      </c>
      <c r="AB5" s="38">
        <v>3.5864443536218003E-2</v>
      </c>
      <c r="AC5" s="38">
        <v>5.12349193374547E-2</v>
      </c>
      <c r="AD5" s="38">
        <v>0.51234919337454199</v>
      </c>
      <c r="AE5" s="38">
        <v>1.15278568509273E-2</v>
      </c>
      <c r="AF5" s="38">
        <v>3.84261895030909</v>
      </c>
      <c r="AG5" s="38">
        <v>1.4409821063659101</v>
      </c>
      <c r="AH5" s="38">
        <v>2.67190104344825</v>
      </c>
      <c r="AI5" s="38">
        <v>1</v>
      </c>
      <c r="AJ5" s="38">
        <v>3</v>
      </c>
      <c r="AK5" s="38">
        <v>1</v>
      </c>
      <c r="AL5" s="38">
        <v>0</v>
      </c>
      <c r="AM5" s="38">
        <v>1</v>
      </c>
      <c r="AN5" s="38">
        <v>8</v>
      </c>
      <c r="AO5" s="38">
        <v>41</v>
      </c>
      <c r="AP5" s="38">
        <v>161</v>
      </c>
      <c r="AQ5" s="38">
        <v>606</v>
      </c>
      <c r="AR5" s="38">
        <v>81</v>
      </c>
      <c r="AS5" s="38">
        <v>0</v>
      </c>
    </row>
    <row r="6" spans="1:45" x14ac:dyDescent="0.25">
      <c r="A6" s="38" t="s">
        <v>293</v>
      </c>
      <c r="B6" s="38" t="s">
        <v>225</v>
      </c>
      <c r="C6" s="38">
        <v>167</v>
      </c>
      <c r="D6" s="38">
        <v>1075.9523809523801</v>
      </c>
      <c r="E6" s="38">
        <v>5680.65</v>
      </c>
      <c r="F6" s="38">
        <v>2.20035920142857E-2</v>
      </c>
      <c r="G6" s="38">
        <v>34.015868263473003</v>
      </c>
      <c r="H6" s="38">
        <v>0.440071840285714</v>
      </c>
      <c r="I6" s="38">
        <v>0.35499128449714301</v>
      </c>
      <c r="J6" s="38">
        <v>0.37347430178914298</v>
      </c>
      <c r="K6" s="38">
        <v>0.42437594464885697</v>
      </c>
      <c r="L6" s="38">
        <v>2246.7427733946802</v>
      </c>
      <c r="M6" s="38">
        <v>3.2565316181142898</v>
      </c>
      <c r="N6" s="38">
        <v>1.73828376912857</v>
      </c>
      <c r="O6" s="38">
        <v>0.15402514410000001</v>
      </c>
      <c r="P6" s="38">
        <v>3.3005388021428501E-2</v>
      </c>
      <c r="Q6" s="38">
        <v>1.9363160972571399E-2</v>
      </c>
      <c r="R6" s="38">
        <v>2.0023268733000001E-2</v>
      </c>
      <c r="S6" s="38">
        <v>2.20035920142857E-4</v>
      </c>
      <c r="T6" s="38">
        <v>2.2003592014285698E-3</v>
      </c>
      <c r="U6" s="38">
        <v>6.6010776042857103E-3</v>
      </c>
      <c r="V6" s="38">
        <v>3.0805028820000001E-3</v>
      </c>
      <c r="W6" s="38">
        <v>1.05617241668572E-2</v>
      </c>
      <c r="X6" s="38">
        <v>6.6010776042857205E-4</v>
      </c>
      <c r="Y6" s="38">
        <v>1.10017960071429E-2</v>
      </c>
      <c r="Z6" s="38">
        <v>6.60107760428571E-2</v>
      </c>
      <c r="AA6" s="38">
        <v>6.60107760428571E-2</v>
      </c>
      <c r="AB6" s="38">
        <v>1.2322011528E-2</v>
      </c>
      <c r="AC6" s="38">
        <v>1.76028736114286E-2</v>
      </c>
      <c r="AD6" s="38">
        <v>0.17602873611428599</v>
      </c>
      <c r="AE6" s="38">
        <v>3.9606465625714304E-3</v>
      </c>
      <c r="AF6" s="38">
        <v>1.32021552085714</v>
      </c>
      <c r="AG6" s="38">
        <v>0.48407902431428501</v>
      </c>
      <c r="AH6" s="38">
        <v>0.91798985883600004</v>
      </c>
      <c r="AI6" s="38">
        <v>0</v>
      </c>
      <c r="AJ6" s="38">
        <v>0</v>
      </c>
      <c r="AK6" s="38">
        <v>0</v>
      </c>
      <c r="AL6" s="38">
        <v>1</v>
      </c>
      <c r="AM6" s="38">
        <v>0</v>
      </c>
      <c r="AN6" s="38">
        <v>3</v>
      </c>
      <c r="AO6" s="38">
        <v>5</v>
      </c>
      <c r="AP6" s="38">
        <v>44</v>
      </c>
      <c r="AQ6" s="38">
        <v>109</v>
      </c>
      <c r="AR6" s="38">
        <v>5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36</v>
      </c>
      <c r="D7" s="38">
        <v>1069.04589371981</v>
      </c>
      <c r="E7" s="38">
        <v>6236</v>
      </c>
      <c r="F7" s="38">
        <v>2.3999652695652199E-2</v>
      </c>
      <c r="G7" s="38">
        <v>173.222222222222</v>
      </c>
      <c r="H7" s="38">
        <v>0.55999189623188395</v>
      </c>
      <c r="I7" s="38">
        <v>0.44479356329275399</v>
      </c>
      <c r="J7" s="38">
        <v>0.47423313726608701</v>
      </c>
      <c r="K7" s="38">
        <v>0.54191215786782598</v>
      </c>
      <c r="L7" s="38">
        <v>2450.55653744765</v>
      </c>
      <c r="M7" s="38">
        <v>1.79997395217391</v>
      </c>
      <c r="N7" s="38">
        <v>1.6799756886956501</v>
      </c>
      <c r="O7" s="38">
        <v>0.16799756886956499</v>
      </c>
      <c r="P7" s="38">
        <v>1.31998089826087E-2</v>
      </c>
      <c r="Q7" s="38">
        <v>6.4799062278260901E-3</v>
      </c>
      <c r="R7" s="38">
        <v>9.5998610782608695E-3</v>
      </c>
      <c r="S7" s="38">
        <v>2.3999652695652201E-4</v>
      </c>
      <c r="T7" s="38">
        <v>2.39996526956522E-3</v>
      </c>
      <c r="U7" s="38">
        <v>7.1998958086956499E-3</v>
      </c>
      <c r="V7" s="38">
        <v>3.35995137739131E-3</v>
      </c>
      <c r="W7" s="38">
        <v>1.1519833293913E-2</v>
      </c>
      <c r="X7" s="38">
        <v>7.1998958086956499E-4</v>
      </c>
      <c r="Y7" s="38">
        <v>1.1999826347826099E-2</v>
      </c>
      <c r="Z7" s="38">
        <v>7.1998958086956499E-2</v>
      </c>
      <c r="AA7" s="38">
        <v>7.1998958086956499E-2</v>
      </c>
      <c r="AB7" s="38">
        <v>1.34398055095652E-2</v>
      </c>
      <c r="AC7" s="38">
        <v>1.9199722156521701E-2</v>
      </c>
      <c r="AD7" s="38">
        <v>0.19199722156521701</v>
      </c>
      <c r="AE7" s="38">
        <v>4.31993748521739E-3</v>
      </c>
      <c r="AF7" s="38">
        <v>1.43997916173913</v>
      </c>
      <c r="AG7" s="38">
        <v>0.161997655695652</v>
      </c>
      <c r="AH7" s="38">
        <v>1.00126551046261</v>
      </c>
      <c r="AI7" s="38">
        <v>0</v>
      </c>
      <c r="AJ7" s="38">
        <v>0</v>
      </c>
      <c r="AK7" s="38">
        <v>0</v>
      </c>
      <c r="AL7" s="38">
        <v>0</v>
      </c>
      <c r="AM7" s="38">
        <v>1</v>
      </c>
      <c r="AN7" s="38">
        <v>2</v>
      </c>
      <c r="AO7" s="38">
        <v>2</v>
      </c>
      <c r="AP7" s="38">
        <v>14</v>
      </c>
      <c r="AQ7" s="38">
        <v>17</v>
      </c>
      <c r="AR7" s="38">
        <v>0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132</v>
      </c>
      <c r="D8" s="38">
        <v>1135</v>
      </c>
      <c r="E8" s="38">
        <v>2290.1999999999998</v>
      </c>
      <c r="F8" s="38">
        <v>9.3577572000000005E-3</v>
      </c>
      <c r="G8" s="38">
        <v>17.350000000000001</v>
      </c>
      <c r="H8" s="38">
        <v>0.1996321536</v>
      </c>
      <c r="I8" s="38">
        <v>0.16812770435999999</v>
      </c>
      <c r="J8" s="38">
        <v>0.17405428392</v>
      </c>
      <c r="K8" s="38">
        <v>0.18777899447999999</v>
      </c>
      <c r="L8" s="38">
        <v>955.50187217760003</v>
      </c>
      <c r="M8" s="38">
        <v>2.8166849171999999</v>
      </c>
      <c r="N8" s="38">
        <v>0.88898693400000095</v>
      </c>
      <c r="O8" s="38">
        <v>6.5504300400000007E-2</v>
      </c>
      <c r="P8" s="38">
        <v>1.684396296E-2</v>
      </c>
      <c r="Q8" s="38">
        <v>5.6146543200000102E-3</v>
      </c>
      <c r="R8" s="38">
        <v>1.310086008E-2</v>
      </c>
      <c r="S8" s="38">
        <v>5.0531888880000098E-4</v>
      </c>
      <c r="T8" s="38">
        <v>0.25265944439999999</v>
      </c>
      <c r="U8" s="38">
        <v>9.3577572000000005E-3</v>
      </c>
      <c r="V8" s="38">
        <v>2.620172016E-3</v>
      </c>
      <c r="W8" s="38">
        <v>4.6788786000000002E-3</v>
      </c>
      <c r="X8" s="38">
        <v>2.8073271600000002E-4</v>
      </c>
      <c r="Y8" s="38">
        <v>4.6788786000000002E-3</v>
      </c>
      <c r="Z8" s="38">
        <v>2.8073271599999901E-2</v>
      </c>
      <c r="AA8" s="38">
        <v>2.8073271599999901E-2</v>
      </c>
      <c r="AB8" s="38">
        <v>5.240344032E-3</v>
      </c>
      <c r="AC8" s="38">
        <v>7.4862057599999997E-3</v>
      </c>
      <c r="AD8" s="38">
        <v>7.4862057600000004E-2</v>
      </c>
      <c r="AE8" s="38">
        <v>1.684396296E-3</v>
      </c>
      <c r="AF8" s="38">
        <v>0.56146543200000099</v>
      </c>
      <c r="AG8" s="38">
        <v>0.140366358</v>
      </c>
      <c r="AH8" s="38">
        <v>0.780811260767999</v>
      </c>
      <c r="AI8" s="38">
        <v>0</v>
      </c>
      <c r="AJ8" s="38">
        <v>0</v>
      </c>
      <c r="AK8" s="38">
        <v>1</v>
      </c>
      <c r="AL8" s="38">
        <v>2</v>
      </c>
      <c r="AM8" s="38">
        <v>6</v>
      </c>
      <c r="AN8" s="38">
        <v>16</v>
      </c>
      <c r="AO8" s="38">
        <v>28</v>
      </c>
      <c r="AP8" s="38">
        <v>49</v>
      </c>
      <c r="AQ8" s="38">
        <v>28</v>
      </c>
      <c r="AR8" s="38">
        <v>1</v>
      </c>
      <c r="AS8" s="38">
        <v>1</v>
      </c>
    </row>
    <row r="9" spans="1:45" x14ac:dyDescent="0.25">
      <c r="A9" s="38" t="s">
        <v>293</v>
      </c>
      <c r="B9" s="38" t="s">
        <v>228</v>
      </c>
      <c r="C9" s="38">
        <v>59</v>
      </c>
      <c r="D9" s="38">
        <v>1037</v>
      </c>
      <c r="E9" s="38">
        <v>2217.6999999999998</v>
      </c>
      <c r="F9" s="38">
        <v>8.2791176399999999E-3</v>
      </c>
      <c r="G9" s="38">
        <v>37.588135593220301</v>
      </c>
      <c r="H9" s="38">
        <v>0.1655823528</v>
      </c>
      <c r="I9" s="38">
        <v>0.1395307292928</v>
      </c>
      <c r="J9" s="38">
        <v>0.1451053351704</v>
      </c>
      <c r="K9" s="38">
        <v>0.15443314104479999</v>
      </c>
      <c r="L9" s="38">
        <v>845.36414398511999</v>
      </c>
      <c r="M9" s="38">
        <v>1.3494961753200001</v>
      </c>
      <c r="N9" s="38">
        <v>0.73684146996</v>
      </c>
      <c r="O9" s="38">
        <v>3.6428117615999997E-2</v>
      </c>
      <c r="P9" s="38">
        <v>5.4642176423999999E-3</v>
      </c>
      <c r="Q9" s="38">
        <v>1.6558235279999999E-3</v>
      </c>
      <c r="R9" s="38">
        <v>4.13955882E-3</v>
      </c>
      <c r="S9" s="38">
        <v>8.2791176399999995E-5</v>
      </c>
      <c r="T9" s="38">
        <v>0.36428117616</v>
      </c>
      <c r="U9" s="38">
        <v>8.2791176399999999E-3</v>
      </c>
      <c r="V9" s="38">
        <v>2.3181529391999999E-3</v>
      </c>
      <c r="W9" s="38">
        <v>9.9349411680000003E-3</v>
      </c>
      <c r="X9" s="38">
        <v>2.4837352919999999E-4</v>
      </c>
      <c r="Y9" s="38">
        <v>4.13955882E-3</v>
      </c>
      <c r="Z9" s="38">
        <v>2.483735292E-2</v>
      </c>
      <c r="AA9" s="38">
        <v>2.483735292E-2</v>
      </c>
      <c r="AB9" s="38">
        <v>4.6363058783999997E-3</v>
      </c>
      <c r="AC9" s="38">
        <v>6.6232941119999996E-3</v>
      </c>
      <c r="AD9" s="38">
        <v>6.623294112E-2</v>
      </c>
      <c r="AE9" s="38">
        <v>1.4902411751999999E-3</v>
      </c>
      <c r="AF9" s="38">
        <v>0.4967470584</v>
      </c>
      <c r="AG9" s="38">
        <v>4.13955882E-2</v>
      </c>
      <c r="AH9" s="38">
        <v>0.69080957588159997</v>
      </c>
      <c r="AI9" s="38">
        <v>0</v>
      </c>
      <c r="AJ9" s="38">
        <v>2</v>
      </c>
      <c r="AK9" s="38">
        <v>0</v>
      </c>
      <c r="AL9" s="38">
        <v>0</v>
      </c>
      <c r="AM9" s="38">
        <v>3</v>
      </c>
      <c r="AN9" s="38">
        <v>3</v>
      </c>
      <c r="AO9" s="38">
        <v>10</v>
      </c>
      <c r="AP9" s="38">
        <v>18</v>
      </c>
      <c r="AQ9" s="38">
        <v>22</v>
      </c>
      <c r="AR9" s="38">
        <v>1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61</v>
      </c>
      <c r="D10" s="38">
        <v>1139.5</v>
      </c>
      <c r="E10" s="38">
        <v>16271.2</v>
      </c>
      <c r="F10" s="38">
        <v>6.6747716639999996E-2</v>
      </c>
      <c r="G10" s="38">
        <v>266.74098360655699</v>
      </c>
      <c r="H10" s="38">
        <v>1.6464436771199999</v>
      </c>
      <c r="I10" s="38">
        <v>1.3785628410048001</v>
      </c>
      <c r="J10" s="38">
        <v>1.4301810752063999</v>
      </c>
      <c r="K10" s="38">
        <v>1.5432072087168001</v>
      </c>
      <c r="L10" s="38">
        <v>6815.4758506771204</v>
      </c>
      <c r="M10" s="38">
        <v>6.4745285140800002</v>
      </c>
      <c r="N10" s="38">
        <v>6.9083886722400001</v>
      </c>
      <c r="O10" s="38">
        <v>0.19356837825600001</v>
      </c>
      <c r="P10" s="38">
        <v>4.5388447315200003E-2</v>
      </c>
      <c r="Q10" s="38">
        <v>1.3349543328000001E-2</v>
      </c>
      <c r="R10" s="38">
        <v>3.3373858319999998E-2</v>
      </c>
      <c r="S10" s="38">
        <v>4.2051061483199996E-3</v>
      </c>
      <c r="T10" s="38">
        <v>11.61410269536</v>
      </c>
      <c r="U10" s="38">
        <v>6.6747716639999996E-2</v>
      </c>
      <c r="V10" s="38">
        <v>0.73422488304</v>
      </c>
      <c r="W10" s="38">
        <v>3.3373858319999998E-2</v>
      </c>
      <c r="X10" s="38">
        <v>2.0024314992000002E-3</v>
      </c>
      <c r="Y10" s="38">
        <v>3.3373858319999998E-2</v>
      </c>
      <c r="Z10" s="38">
        <v>0</v>
      </c>
      <c r="AA10" s="38">
        <v>0.20024314992</v>
      </c>
      <c r="AB10" s="38">
        <v>3.7378721318399998E-2</v>
      </c>
      <c r="AC10" s="38">
        <v>5.3398173312000002E-2</v>
      </c>
      <c r="AD10" s="38">
        <v>0.53398173311999997</v>
      </c>
      <c r="AE10" s="38">
        <v>1.20145889952E-2</v>
      </c>
      <c r="AF10" s="38">
        <v>4.0048629984000002</v>
      </c>
      <c r="AG10" s="38">
        <v>0.33373858319999999</v>
      </c>
      <c r="AH10" s="38">
        <v>218.79901514592001</v>
      </c>
      <c r="AI10" s="38">
        <v>1</v>
      </c>
      <c r="AJ10" s="38">
        <v>0</v>
      </c>
      <c r="AK10" s="38">
        <v>0</v>
      </c>
      <c r="AL10" s="38">
        <v>0</v>
      </c>
      <c r="AM10" s="38">
        <v>4</v>
      </c>
      <c r="AN10" s="38">
        <v>18</v>
      </c>
      <c r="AO10" s="38">
        <v>8</v>
      </c>
      <c r="AP10" s="38">
        <v>13</v>
      </c>
      <c r="AQ10" s="38">
        <v>13</v>
      </c>
      <c r="AR10" s="38">
        <v>4</v>
      </c>
      <c r="AS10" s="38">
        <v>0</v>
      </c>
    </row>
    <row r="11" spans="1:45" x14ac:dyDescent="0.25">
      <c r="A11" s="38" t="s">
        <v>293</v>
      </c>
      <c r="B11" s="38" t="s">
        <v>230</v>
      </c>
      <c r="C11" s="38">
        <v>3</v>
      </c>
      <c r="D11" s="38">
        <v>2242.5</v>
      </c>
      <c r="E11" s="38">
        <v>460</v>
      </c>
      <c r="F11" s="38">
        <v>3.7135800000000002E-3</v>
      </c>
      <c r="G11" s="38">
        <v>153.333333333333</v>
      </c>
      <c r="H11" s="38">
        <v>0.36021725999999998</v>
      </c>
      <c r="I11" s="38">
        <v>0.2601239004</v>
      </c>
      <c r="J11" s="38">
        <v>0.29233301760000002</v>
      </c>
      <c r="K11" s="38">
        <v>0.33736636440000001</v>
      </c>
      <c r="L11" s="38">
        <v>376.44931817999998</v>
      </c>
      <c r="M11" s="38">
        <v>9.2133919800000008</v>
      </c>
      <c r="N11" s="38">
        <v>0.26737776000000002</v>
      </c>
      <c r="O11" s="38">
        <v>4.3448885999999999E-2</v>
      </c>
      <c r="P11" s="38">
        <v>0.16711110000000001</v>
      </c>
      <c r="Q11" s="38">
        <v>6.6844440000000005E-2</v>
      </c>
      <c r="R11" s="38">
        <v>0.11512098</v>
      </c>
      <c r="S11" s="38">
        <v>5.9417279999999996E-4</v>
      </c>
      <c r="T11" s="38">
        <v>0.20053331999999999</v>
      </c>
      <c r="U11" s="38">
        <v>3.7135800000000002E-3</v>
      </c>
      <c r="V11" s="38">
        <v>5.1990119999999998E-4</v>
      </c>
      <c r="W11" s="38">
        <v>4.4562960000000002E-3</v>
      </c>
      <c r="X11" s="38">
        <v>5.1990119999999998E-4</v>
      </c>
      <c r="Y11" s="38">
        <v>1.8567900000000001E-3</v>
      </c>
      <c r="Z11" s="38">
        <v>1.114074E-2</v>
      </c>
      <c r="AA11" s="38">
        <v>1.114074E-2</v>
      </c>
      <c r="AB11" s="38">
        <v>2.0796047999999999E-3</v>
      </c>
      <c r="AC11" s="38">
        <v>2.9708640000000001E-3</v>
      </c>
      <c r="AD11" s="38">
        <v>2.9708640000000001E-2</v>
      </c>
      <c r="AE11" s="38">
        <v>6.6844440000000005E-4</v>
      </c>
      <c r="AF11" s="38">
        <v>0.22281480000000001</v>
      </c>
      <c r="AG11" s="38">
        <v>1.671111</v>
      </c>
      <c r="AH11" s="38">
        <v>0.15493055759999999</v>
      </c>
      <c r="AI11" s="38">
        <v>0</v>
      </c>
      <c r="AJ11" s="38">
        <v>0</v>
      </c>
      <c r="AK11" s="38">
        <v>0</v>
      </c>
      <c r="AL11" s="38">
        <v>0</v>
      </c>
      <c r="AM11" s="38">
        <v>1</v>
      </c>
      <c r="AN11" s="38">
        <v>0</v>
      </c>
      <c r="AO11" s="38">
        <v>2</v>
      </c>
      <c r="AP11" s="38">
        <v>0</v>
      </c>
      <c r="AQ11" s="38">
        <v>0</v>
      </c>
      <c r="AR11" s="38">
        <v>0</v>
      </c>
      <c r="AS11" s="38">
        <v>0</v>
      </c>
    </row>
    <row r="12" spans="1:45" x14ac:dyDescent="0.25">
      <c r="A12" s="38" t="s">
        <v>293</v>
      </c>
      <c r="B12" s="38" t="s">
        <v>231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</row>
    <row r="13" spans="1:45" x14ac:dyDescent="0.25">
      <c r="A13" s="38" t="s">
        <v>293</v>
      </c>
      <c r="B13" s="38" t="s">
        <v>232</v>
      </c>
      <c r="C13" s="38">
        <v>29</v>
      </c>
      <c r="D13" s="38">
        <v>2211.5476190476202</v>
      </c>
      <c r="E13" s="38">
        <v>4790.5</v>
      </c>
      <c r="F13" s="38">
        <v>3.8139907928571401E-2</v>
      </c>
      <c r="G13" s="38">
        <v>165.18965517241401</v>
      </c>
      <c r="H13" s="38">
        <v>2.6189403444285699</v>
      </c>
      <c r="I13" s="38">
        <v>1.85232819506429</v>
      </c>
      <c r="J13" s="38">
        <v>2.0824389728999999</v>
      </c>
      <c r="K13" s="38">
        <v>2.4244268139928602</v>
      </c>
      <c r="L13" s="38">
        <v>3866.2806066272101</v>
      </c>
      <c r="M13" s="38">
        <v>31.160304777642899</v>
      </c>
      <c r="N13" s="38">
        <v>4.30980959592857</v>
      </c>
      <c r="O13" s="38">
        <v>0.37758508849285699</v>
      </c>
      <c r="P13" s="38">
        <v>1.02977751407143</v>
      </c>
      <c r="Q13" s="38">
        <v>0.41953898721428601</v>
      </c>
      <c r="R13" s="38">
        <v>0.72465825064285705</v>
      </c>
      <c r="S13" s="38">
        <v>1.1060573299285699E-2</v>
      </c>
      <c r="T13" s="38">
        <v>2.0595550281428601</v>
      </c>
      <c r="U13" s="38">
        <v>7.6279815857142903E-3</v>
      </c>
      <c r="V13" s="38">
        <v>3.8139907928571399E-3</v>
      </c>
      <c r="W13" s="38">
        <v>0.45767889514285698</v>
      </c>
      <c r="X13" s="38">
        <v>5.3395871100000002E-3</v>
      </c>
      <c r="Y13" s="38">
        <v>1.90699539642857E-2</v>
      </c>
      <c r="Z13" s="38">
        <v>1.8688554884999999</v>
      </c>
      <c r="AA13" s="38">
        <v>0</v>
      </c>
      <c r="AB13" s="38">
        <v>2.1358348440000001E-2</v>
      </c>
      <c r="AC13" s="38">
        <v>0</v>
      </c>
      <c r="AD13" s="38">
        <v>0</v>
      </c>
      <c r="AE13" s="38">
        <v>0</v>
      </c>
      <c r="AF13" s="38">
        <v>22.349986046142899</v>
      </c>
      <c r="AG13" s="38">
        <v>10.488474680357101</v>
      </c>
      <c r="AH13" s="38">
        <v>1.13656925627143</v>
      </c>
      <c r="AI13" s="38">
        <v>0</v>
      </c>
      <c r="AJ13" s="38">
        <v>0</v>
      </c>
      <c r="AK13" s="38">
        <v>1</v>
      </c>
      <c r="AL13" s="38">
        <v>0</v>
      </c>
      <c r="AM13" s="38">
        <v>2</v>
      </c>
      <c r="AN13" s="38">
        <v>5</v>
      </c>
      <c r="AO13" s="38">
        <v>4</v>
      </c>
      <c r="AP13" s="38">
        <v>8</v>
      </c>
      <c r="AQ13" s="38">
        <v>9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5888</v>
      </c>
      <c r="D14" s="38">
        <v>714.76543209876502</v>
      </c>
      <c r="E14" s="38">
        <v>37165.469999999899</v>
      </c>
      <c r="F14" s="38">
        <v>9.5632535605334607E-2</v>
      </c>
      <c r="G14" s="38">
        <v>6.3120703124999897</v>
      </c>
      <c r="H14" s="38">
        <v>7.8099904077688</v>
      </c>
      <c r="I14" s="38">
        <v>7.1800907732478603</v>
      </c>
      <c r="J14" s="38">
        <v>7.4950405905085598</v>
      </c>
      <c r="K14" s="38">
        <v>7.72328357548664</v>
      </c>
      <c r="L14" s="38">
        <v>9764.8469455894301</v>
      </c>
      <c r="M14" s="38">
        <v>274.65664225851901</v>
      </c>
      <c r="N14" s="38">
        <v>5.0685243870827001</v>
      </c>
      <c r="O14" s="38">
        <v>0.420783156663464</v>
      </c>
      <c r="P14" s="38">
        <v>37.774851564107202</v>
      </c>
      <c r="Q14" s="38">
        <v>21.6129530468056</v>
      </c>
      <c r="R14" s="38">
        <v>26.107682220256301</v>
      </c>
      <c r="S14" s="38">
        <v>1.4344880340800101E-2</v>
      </c>
      <c r="T14" s="38">
        <v>94.676210249273097</v>
      </c>
      <c r="U14" s="38">
        <v>9.5632535605334607E-2</v>
      </c>
      <c r="V14" s="38">
        <v>0.25820784613440001</v>
      </c>
      <c r="W14" s="38">
        <v>3.44277128179186E-2</v>
      </c>
      <c r="X14" s="38">
        <v>3.15587367497619E-3</v>
      </c>
      <c r="Y14" s="38">
        <v>0.18170181765013199</v>
      </c>
      <c r="Z14" s="38">
        <v>2.2951808545280601</v>
      </c>
      <c r="AA14" s="38">
        <v>0.37296688886079998</v>
      </c>
      <c r="AB14" s="38">
        <v>5.3554219938987298E-2</v>
      </c>
      <c r="AC14" s="38">
        <v>0.17213856408960601</v>
      </c>
      <c r="AD14" s="38">
        <v>1.91265071210673</v>
      </c>
      <c r="AE14" s="38">
        <v>1.72138564089593E-2</v>
      </c>
      <c r="AF14" s="38">
        <v>7.2680727060055004</v>
      </c>
      <c r="AG14" s="38">
        <v>540.32382617012399</v>
      </c>
      <c r="AH14" s="38">
        <v>76.945938148052306</v>
      </c>
      <c r="AI14" s="38">
        <v>104</v>
      </c>
      <c r="AJ14" s="38">
        <v>227</v>
      </c>
      <c r="AK14" s="38">
        <v>66</v>
      </c>
      <c r="AL14" s="38">
        <v>699</v>
      </c>
      <c r="AM14" s="38">
        <v>87</v>
      </c>
      <c r="AN14" s="38">
        <v>345</v>
      </c>
      <c r="AO14" s="38">
        <v>799</v>
      </c>
      <c r="AP14" s="38">
        <v>1583</v>
      </c>
      <c r="AQ14" s="38">
        <v>1761</v>
      </c>
      <c r="AR14" s="38">
        <v>217</v>
      </c>
      <c r="AS14" s="38">
        <v>0</v>
      </c>
    </row>
    <row r="15" spans="1:45" x14ac:dyDescent="0.25">
      <c r="A15" s="38" t="s">
        <v>293</v>
      </c>
      <c r="B15" s="38" t="s">
        <v>234</v>
      </c>
      <c r="C15" s="38">
        <v>11854</v>
      </c>
      <c r="D15" s="38">
        <v>802.59090909090901</v>
      </c>
      <c r="E15" s="38">
        <v>88598.37</v>
      </c>
      <c r="F15" s="38">
        <v>0.25598968676019002</v>
      </c>
      <c r="G15" s="38">
        <v>7.4741327821832302</v>
      </c>
      <c r="H15" s="38">
        <v>30.889422202391</v>
      </c>
      <c r="I15" s="38">
        <v>28.438747601143401</v>
      </c>
      <c r="J15" s="38">
        <v>29.664084901770099</v>
      </c>
      <c r="K15" s="38">
        <v>30.6044203511386</v>
      </c>
      <c r="L15" s="38">
        <v>26138.5949357112</v>
      </c>
      <c r="M15" s="38">
        <v>558.05751713718996</v>
      </c>
      <c r="N15" s="38">
        <v>15.615370892372001</v>
      </c>
      <c r="O15" s="38">
        <v>2.5598968676014699</v>
      </c>
      <c r="P15" s="38">
        <v>86.268524438185096</v>
      </c>
      <c r="Q15" s="38">
        <v>31.998710845017602</v>
      </c>
      <c r="R15" s="38">
        <v>69.117215425239294</v>
      </c>
      <c r="S15" s="38">
        <v>1.9711205880532799E-3</v>
      </c>
      <c r="T15" s="38">
        <v>229.878738710633</v>
      </c>
      <c r="U15" s="38">
        <v>1.38234430850497</v>
      </c>
      <c r="V15" s="38">
        <v>0.46078143616831602</v>
      </c>
      <c r="W15" s="38">
        <v>8.9596390366068604E-2</v>
      </c>
      <c r="X15" s="38">
        <v>4.86380404844345E-2</v>
      </c>
      <c r="Y15" s="38">
        <v>0.225270924348969</v>
      </c>
      <c r="Z15" s="38">
        <v>5.8877627954836302E-2</v>
      </c>
      <c r="AA15" s="38">
        <v>0.76796906028060097</v>
      </c>
      <c r="AB15" s="38">
        <v>0.14335422458570099</v>
      </c>
      <c r="AC15" s="38">
        <v>0.28158865543616901</v>
      </c>
      <c r="AD15" s="38">
        <v>0.56317731087233902</v>
      </c>
      <c r="AE15" s="38">
        <v>7.9356802895654797E-3</v>
      </c>
      <c r="AF15" s="38">
        <v>10.4955771571673</v>
      </c>
      <c r="AG15" s="38">
        <v>799.96777112553298</v>
      </c>
      <c r="AH15" s="38">
        <v>137.31286797816901</v>
      </c>
      <c r="AI15" s="38">
        <v>138</v>
      </c>
      <c r="AJ15" s="38">
        <v>549</v>
      </c>
      <c r="AK15" s="38">
        <v>149</v>
      </c>
      <c r="AL15" s="38">
        <v>1431</v>
      </c>
      <c r="AM15" s="38">
        <v>365</v>
      </c>
      <c r="AN15" s="38">
        <v>1826</v>
      </c>
      <c r="AO15" s="38">
        <v>2754</v>
      </c>
      <c r="AP15" s="38">
        <v>2855</v>
      </c>
      <c r="AQ15" s="38">
        <v>1651</v>
      </c>
      <c r="AR15" s="38">
        <v>136</v>
      </c>
      <c r="AS15" s="38">
        <v>0</v>
      </c>
    </row>
    <row r="16" spans="1:45" x14ac:dyDescent="0.25">
      <c r="A16" s="38" t="s">
        <v>293</v>
      </c>
      <c r="B16" s="38" t="s">
        <v>235</v>
      </c>
      <c r="C16" s="38">
        <v>17313</v>
      </c>
      <c r="D16" s="38">
        <v>646.30198019802003</v>
      </c>
      <c r="E16" s="38">
        <v>115636.31</v>
      </c>
      <c r="F16" s="38">
        <v>0.269049514088812</v>
      </c>
      <c r="G16" s="38">
        <v>6.6791607462600302</v>
      </c>
      <c r="H16" s="38">
        <v>20.089030385301999</v>
      </c>
      <c r="I16" s="38">
        <v>18.438860032222198</v>
      </c>
      <c r="J16" s="38">
        <v>19.2639452087618</v>
      </c>
      <c r="K16" s="38">
        <v>19.8827590911662</v>
      </c>
      <c r="L16" s="38">
        <v>27472.107784584099</v>
      </c>
      <c r="M16" s="38">
        <v>846.69882083761797</v>
      </c>
      <c r="N16" s="38">
        <v>13.5870004614902</v>
      </c>
      <c r="O16" s="38">
        <v>2.4214456267995299</v>
      </c>
      <c r="P16" s="38">
        <v>77.217210543510106</v>
      </c>
      <c r="Q16" s="38">
        <v>36.590733916091402</v>
      </c>
      <c r="R16" s="38">
        <v>13.721525218531299</v>
      </c>
      <c r="S16" s="38">
        <v>2.95954465497771E-2</v>
      </c>
      <c r="T16" s="38">
        <v>148.246282262959</v>
      </c>
      <c r="U16" s="38">
        <v>0.269049514088812</v>
      </c>
      <c r="V16" s="38">
        <v>0.51119407676877904</v>
      </c>
      <c r="W16" s="38">
        <v>1.6142970845330999E-2</v>
      </c>
      <c r="X16" s="38">
        <v>8.8786339649328007E-3</v>
      </c>
      <c r="Y16" s="38">
        <v>0.51119407676877904</v>
      </c>
      <c r="Z16" s="38">
        <v>6.4571883381326201</v>
      </c>
      <c r="AA16" s="38">
        <v>1.04929310494647</v>
      </c>
      <c r="AB16" s="38">
        <v>0.150667727889745</v>
      </c>
      <c r="AC16" s="38">
        <v>0.484289125359956</v>
      </c>
      <c r="AD16" s="38">
        <v>5.3809902817769704</v>
      </c>
      <c r="AE16" s="38">
        <v>4.84289125359946E-2</v>
      </c>
      <c r="AF16" s="38">
        <v>20.447763070753801</v>
      </c>
      <c r="AG16" s="38">
        <v>914.76834790205203</v>
      </c>
      <c r="AH16" s="38">
        <v>152.33583487709399</v>
      </c>
      <c r="AI16" s="38">
        <v>73</v>
      </c>
      <c r="AJ16" s="38">
        <v>420</v>
      </c>
      <c r="AK16" s="38">
        <v>29</v>
      </c>
      <c r="AL16" s="38">
        <v>240</v>
      </c>
      <c r="AM16" s="38">
        <v>208</v>
      </c>
      <c r="AN16" s="38">
        <v>1077</v>
      </c>
      <c r="AO16" s="38">
        <v>2734</v>
      </c>
      <c r="AP16" s="38">
        <v>6362</v>
      </c>
      <c r="AQ16" s="38">
        <v>5580</v>
      </c>
      <c r="AR16" s="38">
        <v>589</v>
      </c>
      <c r="AS16" s="38">
        <v>1</v>
      </c>
    </row>
    <row r="17" spans="1:45" x14ac:dyDescent="0.25">
      <c r="A17" s="38" t="s">
        <v>293</v>
      </c>
      <c r="B17" s="38" t="s">
        <v>236</v>
      </c>
      <c r="C17" s="38">
        <v>109</v>
      </c>
      <c r="D17" s="38">
        <v>783.53451676528596</v>
      </c>
      <c r="E17" s="38">
        <v>888.18</v>
      </c>
      <c r="F17" s="38">
        <v>2.5053108735621299E-3</v>
      </c>
      <c r="G17" s="38">
        <v>8.1484403669724799</v>
      </c>
      <c r="H17" s="38">
        <v>7.5994429831384699E-2</v>
      </c>
      <c r="I17" s="38">
        <v>7.0449341764567103E-2</v>
      </c>
      <c r="J17" s="38">
        <v>7.3221885797975894E-2</v>
      </c>
      <c r="K17" s="38">
        <v>7.5510069729162604E-2</v>
      </c>
      <c r="L17" s="38">
        <v>255.81228267768199</v>
      </c>
      <c r="M17" s="38">
        <v>0.62131709664340795</v>
      </c>
      <c r="N17" s="38">
        <v>0.306900582011361</v>
      </c>
      <c r="O17" s="38">
        <v>1.75371761149349E-2</v>
      </c>
      <c r="P17" s="38">
        <v>2.5053108735621301E-2</v>
      </c>
      <c r="Q17" s="38">
        <v>3.7579663103432001E-3</v>
      </c>
      <c r="R17" s="38">
        <v>6.26327718390532E-3</v>
      </c>
      <c r="S17" s="38">
        <v>2.5053108735621299E-5</v>
      </c>
      <c r="T17" s="38">
        <v>2.5053108735621299E-4</v>
      </c>
      <c r="U17" s="38">
        <v>2.7558419609183399E-3</v>
      </c>
      <c r="V17" s="38">
        <v>3.5074352229869798E-4</v>
      </c>
      <c r="W17" s="38">
        <v>5.2611528344804798E-5</v>
      </c>
      <c r="X17" s="38">
        <v>7.5159326206863798E-5</v>
      </c>
      <c r="Y17" s="38">
        <v>1.25265543678107E-3</v>
      </c>
      <c r="Z17" s="38">
        <v>7.5159326206863898E-3</v>
      </c>
      <c r="AA17" s="38">
        <v>7.5159326206863898E-3</v>
      </c>
      <c r="AB17" s="38">
        <v>1.40297408919479E-3</v>
      </c>
      <c r="AC17" s="38">
        <v>2.0042486988497E-3</v>
      </c>
      <c r="AD17" s="38">
        <v>2.0042486988497098E-2</v>
      </c>
      <c r="AE17" s="38">
        <v>4.50955957241184E-4</v>
      </c>
      <c r="AF17" s="38">
        <v>0.15031865241372799</v>
      </c>
      <c r="AG17" s="38">
        <v>9.3949157758579802E-2</v>
      </c>
      <c r="AH17" s="38">
        <v>0.104521569645012</v>
      </c>
      <c r="AI17" s="38">
        <v>0</v>
      </c>
      <c r="AJ17" s="38">
        <v>1</v>
      </c>
      <c r="AK17" s="38">
        <v>0</v>
      </c>
      <c r="AL17" s="38">
        <v>0</v>
      </c>
      <c r="AM17" s="38">
        <v>0</v>
      </c>
      <c r="AN17" s="38">
        <v>0</v>
      </c>
      <c r="AO17" s="38">
        <v>6</v>
      </c>
      <c r="AP17" s="38">
        <v>42</v>
      </c>
      <c r="AQ17" s="38">
        <v>55</v>
      </c>
      <c r="AR17" s="38">
        <v>4</v>
      </c>
      <c r="AS17" s="38">
        <v>1</v>
      </c>
    </row>
    <row r="18" spans="1:45" x14ac:dyDescent="0.25">
      <c r="A18" s="38" t="s">
        <v>293</v>
      </c>
      <c r="B18" s="38" t="s">
        <v>237</v>
      </c>
      <c r="C18" s="38">
        <v>690</v>
      </c>
      <c r="D18" s="38">
        <v>384.62732919254699</v>
      </c>
      <c r="E18" s="38">
        <v>4180.5</v>
      </c>
      <c r="F18" s="38">
        <v>5.7885643788820199E-3</v>
      </c>
      <c r="G18" s="38">
        <v>6.0586956521739097</v>
      </c>
      <c r="H18" s="38">
        <v>0.90108652164596204</v>
      </c>
      <c r="I18" s="38">
        <v>0.82784188703851302</v>
      </c>
      <c r="J18" s="38">
        <v>0.86349944361242303</v>
      </c>
      <c r="K18" s="38">
        <v>0.89120737177266895</v>
      </c>
      <c r="L18" s="38">
        <v>591.05873159888404</v>
      </c>
      <c r="M18" s="38">
        <v>11.3050662319566</v>
      </c>
      <c r="N18" s="38">
        <v>0.38783381338509498</v>
      </c>
      <c r="O18" s="38">
        <v>4.0519950652173897E-2</v>
      </c>
      <c r="P18" s="38">
        <v>1.1750785689130401</v>
      </c>
      <c r="Q18" s="38">
        <v>0.78724475552795503</v>
      </c>
      <c r="R18" s="38">
        <v>1.03615302381987</v>
      </c>
      <c r="S18" s="38">
        <v>2.1417688201863299E-4</v>
      </c>
      <c r="T18" s="38">
        <v>0.25469683267080601</v>
      </c>
      <c r="U18" s="38">
        <v>5.7885643788820199E-3</v>
      </c>
      <c r="V18" s="38">
        <v>1.0998272319875799E-2</v>
      </c>
      <c r="W18" s="38">
        <v>3.4731386273291901E-3</v>
      </c>
      <c r="X18" s="38">
        <v>1.91022624503106E-4</v>
      </c>
      <c r="Y18" s="38">
        <v>1.0998272319875799E-2</v>
      </c>
      <c r="Z18" s="38">
        <v>0.13892554509316801</v>
      </c>
      <c r="AA18" s="38">
        <v>2.2575401077639799E-2</v>
      </c>
      <c r="AB18" s="38">
        <v>3.2415960521739199E-3</v>
      </c>
      <c r="AC18" s="38">
        <v>1.04194158819875E-2</v>
      </c>
      <c r="AD18" s="38">
        <v>0.115771287577641</v>
      </c>
      <c r="AE18" s="38">
        <v>1.0419415881987601E-3</v>
      </c>
      <c r="AF18" s="38">
        <v>0.43993089279502801</v>
      </c>
      <c r="AG18" s="38">
        <v>19.6811188881988</v>
      </c>
      <c r="AH18" s="38">
        <v>3.2774851513229701</v>
      </c>
      <c r="AI18" s="38">
        <v>17</v>
      </c>
      <c r="AJ18" s="38">
        <v>114</v>
      </c>
      <c r="AK18" s="38">
        <v>94</v>
      </c>
      <c r="AL18" s="38">
        <v>206</v>
      </c>
      <c r="AM18" s="38">
        <v>52</v>
      </c>
      <c r="AN18" s="38">
        <v>68</v>
      </c>
      <c r="AO18" s="38">
        <v>71</v>
      </c>
      <c r="AP18" s="38">
        <v>33</v>
      </c>
      <c r="AQ18" s="38">
        <v>32</v>
      </c>
      <c r="AR18" s="38">
        <v>0</v>
      </c>
      <c r="AS18" s="38">
        <v>3</v>
      </c>
    </row>
    <row r="19" spans="1:45" x14ac:dyDescent="0.25">
      <c r="A19" s="38" t="s">
        <v>293</v>
      </c>
      <c r="B19" s="38" t="s">
        <v>238</v>
      </c>
      <c r="C19" s="38">
        <v>342</v>
      </c>
      <c r="D19" s="38">
        <v>116.5</v>
      </c>
      <c r="E19" s="38">
        <v>2126.4499999999998</v>
      </c>
      <c r="F19" s="38">
        <v>8.9183312999999598E-4</v>
      </c>
      <c r="G19" s="38">
        <v>6.2176900584795298</v>
      </c>
      <c r="H19" s="38">
        <v>5.4401820929999997E-2</v>
      </c>
      <c r="I19" s="38">
        <v>5.0192368556399899E-2</v>
      </c>
      <c r="J19" s="38">
        <v>5.2297094743199997E-2</v>
      </c>
      <c r="K19" s="38">
        <v>5.3801319955800203E-2</v>
      </c>
      <c r="L19" s="38">
        <v>91.063297238039596</v>
      </c>
      <c r="M19" s="38">
        <v>4.4145739935000003</v>
      </c>
      <c r="N19" s="38">
        <v>7.8035398874999704E-2</v>
      </c>
      <c r="O19" s="38">
        <v>1.1593830690000001E-3</v>
      </c>
      <c r="P19" s="38">
        <v>9.2750645519999605E-2</v>
      </c>
      <c r="Q19" s="38">
        <v>4.0132490850000098E-2</v>
      </c>
      <c r="R19" s="38">
        <v>6.3320152230000107E-2</v>
      </c>
      <c r="S19" s="38">
        <v>3.74569914600001E-5</v>
      </c>
      <c r="T19" s="38">
        <v>5.0834488410000198E-2</v>
      </c>
      <c r="U19" s="38">
        <v>8.9183312999999598E-4</v>
      </c>
      <c r="V19" s="38">
        <v>2.0512161990000099E-3</v>
      </c>
      <c r="W19" s="38">
        <v>3.2997825809999901E-5</v>
      </c>
      <c r="X19" s="38">
        <v>2.94304932900001E-5</v>
      </c>
      <c r="Y19" s="38">
        <v>1.6944829469999899E-3</v>
      </c>
      <c r="Z19" s="38">
        <v>2.1403995120000002E-2</v>
      </c>
      <c r="AA19" s="38">
        <v>3.4781492069999999E-3</v>
      </c>
      <c r="AB19" s="38">
        <v>4.99426552799999E-4</v>
      </c>
      <c r="AC19" s="38">
        <v>1.60529963399999E-3</v>
      </c>
      <c r="AD19" s="38">
        <v>1.7836662600000001E-2</v>
      </c>
      <c r="AE19" s="38">
        <v>1.6052996339999999E-4</v>
      </c>
      <c r="AF19" s="38">
        <v>6.7779317879999704E-2</v>
      </c>
      <c r="AG19" s="38">
        <v>1.00331227125</v>
      </c>
      <c r="AH19" s="38">
        <v>0.61126242730200298</v>
      </c>
      <c r="AI19" s="38">
        <v>3</v>
      </c>
      <c r="AJ19" s="38">
        <v>41</v>
      </c>
      <c r="AK19" s="38">
        <v>10</v>
      </c>
      <c r="AL19" s="38">
        <v>179</v>
      </c>
      <c r="AM19" s="38">
        <v>20</v>
      </c>
      <c r="AN19" s="38">
        <v>17</v>
      </c>
      <c r="AO19" s="38">
        <v>16</v>
      </c>
      <c r="AP19" s="38">
        <v>18</v>
      </c>
      <c r="AQ19" s="38">
        <v>37</v>
      </c>
      <c r="AR19" s="38">
        <v>1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2800</v>
      </c>
      <c r="D20" s="38">
        <v>157.488372093023</v>
      </c>
      <c r="E20" s="38">
        <v>15788.129999999899</v>
      </c>
      <c r="F20" s="38">
        <v>8.9512088115348502E-3</v>
      </c>
      <c r="G20" s="38">
        <v>5.6386178571428198</v>
      </c>
      <c r="H20" s="38">
        <v>0.54900747377415704</v>
      </c>
      <c r="I20" s="38">
        <v>0.50532557477383899</v>
      </c>
      <c r="J20" s="38">
        <v>0.52716652427400201</v>
      </c>
      <c r="K20" s="38">
        <v>0.54280130233146495</v>
      </c>
      <c r="L20" s="38">
        <v>913.99002932819496</v>
      </c>
      <c r="M20" s="38">
        <v>18.636416745616199</v>
      </c>
      <c r="N20" s="38">
        <v>0.73847472695165295</v>
      </c>
      <c r="O20" s="38">
        <v>1.1636571454995101E-2</v>
      </c>
      <c r="P20" s="38">
        <v>1.07414505738419</v>
      </c>
      <c r="Q20" s="38">
        <v>0.68924307848818001</v>
      </c>
      <c r="R20" s="38">
        <v>0.61763340799590505</v>
      </c>
      <c r="S20" s="38">
        <v>1.25316923361488E-3</v>
      </c>
      <c r="T20" s="38">
        <v>1.42324220103405</v>
      </c>
      <c r="U20" s="38">
        <v>8.9512088115348502E-3</v>
      </c>
      <c r="V20" s="38">
        <v>2.0587780266530801E-2</v>
      </c>
      <c r="W20" s="38">
        <v>5.6392615512670496E-4</v>
      </c>
      <c r="X20" s="38">
        <v>2.95389890780652E-4</v>
      </c>
      <c r="Y20" s="38">
        <v>1.70072967419162E-2</v>
      </c>
      <c r="Z20" s="38">
        <v>0.21482901147683001</v>
      </c>
      <c r="AA20" s="38">
        <v>3.4909714364986001E-2</v>
      </c>
      <c r="AB20" s="38">
        <v>5.0126769344595E-3</v>
      </c>
      <c r="AC20" s="38">
        <v>1.6112175860762499E-2</v>
      </c>
      <c r="AD20" s="38">
        <v>0.179024176230692</v>
      </c>
      <c r="AE20" s="38">
        <v>1.61121758607631E-3</v>
      </c>
      <c r="AF20" s="38">
        <v>0.68029186967665201</v>
      </c>
      <c r="AG20" s="38">
        <v>17.2310769622047</v>
      </c>
      <c r="AH20" s="38">
        <v>6.1351585194258904</v>
      </c>
      <c r="AI20" s="38">
        <v>82</v>
      </c>
      <c r="AJ20" s="38">
        <v>280</v>
      </c>
      <c r="AK20" s="38">
        <v>100</v>
      </c>
      <c r="AL20" s="38">
        <v>699</v>
      </c>
      <c r="AM20" s="38">
        <v>142</v>
      </c>
      <c r="AN20" s="38">
        <v>203</v>
      </c>
      <c r="AO20" s="38">
        <v>244</v>
      </c>
      <c r="AP20" s="38">
        <v>466</v>
      </c>
      <c r="AQ20" s="38">
        <v>533</v>
      </c>
      <c r="AR20" s="38">
        <v>50</v>
      </c>
      <c r="AS20" s="38">
        <v>1</v>
      </c>
    </row>
    <row r="21" spans="1:45" x14ac:dyDescent="0.25">
      <c r="A21" s="38" t="s">
        <v>293</v>
      </c>
      <c r="B21" s="38" t="s">
        <v>240</v>
      </c>
      <c r="C21" s="38">
        <v>176</v>
      </c>
      <c r="D21" s="38">
        <v>500</v>
      </c>
      <c r="E21" s="38">
        <v>707.6</v>
      </c>
      <c r="F21" s="38">
        <v>1.2736799999999999E-3</v>
      </c>
      <c r="G21" s="38">
        <v>4.0204545454545499</v>
      </c>
      <c r="H21" s="38">
        <v>9.2723903999999899E-2</v>
      </c>
      <c r="I21" s="38">
        <v>8.1006048000000094E-2</v>
      </c>
      <c r="J21" s="38">
        <v>8.6100767999999897E-2</v>
      </c>
      <c r="K21" s="38">
        <v>9.0303912E-2</v>
      </c>
      <c r="L21" s="38">
        <v>130.05291743999999</v>
      </c>
      <c r="M21" s="38">
        <v>2.48749704</v>
      </c>
      <c r="N21" s="38">
        <v>8.5336560000000103E-2</v>
      </c>
      <c r="O21" s="38">
        <v>8.9157600000000104E-3</v>
      </c>
      <c r="P21" s="38">
        <v>0.25855704000000002</v>
      </c>
      <c r="Q21" s="38">
        <v>0.17322048000000001</v>
      </c>
      <c r="R21" s="38">
        <v>0.22798872000000001</v>
      </c>
      <c r="S21" s="38">
        <v>4.712616E-5</v>
      </c>
      <c r="T21" s="38">
        <v>0.34516728000000002</v>
      </c>
      <c r="U21" s="38">
        <v>3.311568E-3</v>
      </c>
      <c r="V21" s="38">
        <v>2.4199920000000001E-3</v>
      </c>
      <c r="W21" s="38">
        <v>7.6420800000000005E-4</v>
      </c>
      <c r="X21" s="38">
        <v>4.2031440000000002E-5</v>
      </c>
      <c r="Y21" s="38">
        <v>2.4199920000000001E-3</v>
      </c>
      <c r="Z21" s="38">
        <v>3.056832E-2</v>
      </c>
      <c r="AA21" s="38">
        <v>4.9673520000000004E-3</v>
      </c>
      <c r="AB21" s="38">
        <v>7.1326080000000001E-4</v>
      </c>
      <c r="AC21" s="38">
        <v>2.2926240000000001E-3</v>
      </c>
      <c r="AD21" s="38">
        <v>2.5473599999999999E-2</v>
      </c>
      <c r="AE21" s="38">
        <v>2.2926239999999999E-4</v>
      </c>
      <c r="AF21" s="38">
        <v>9.6799679999999902E-2</v>
      </c>
      <c r="AG21" s="38">
        <v>4.3305119999999997</v>
      </c>
      <c r="AH21" s="38">
        <v>0.72115761599999995</v>
      </c>
      <c r="AI21" s="38">
        <v>35</v>
      </c>
      <c r="AJ21" s="38">
        <v>41</v>
      </c>
      <c r="AK21" s="38">
        <v>10</v>
      </c>
      <c r="AL21" s="38">
        <v>34</v>
      </c>
      <c r="AM21" s="38">
        <v>13</v>
      </c>
      <c r="AN21" s="38">
        <v>10</v>
      </c>
      <c r="AO21" s="38">
        <v>9</v>
      </c>
      <c r="AP21" s="38">
        <v>11</v>
      </c>
      <c r="AQ21" s="38">
        <v>13</v>
      </c>
      <c r="AR21" s="38">
        <v>0</v>
      </c>
      <c r="AS21" s="38">
        <v>0</v>
      </c>
    </row>
    <row r="22" spans="1:45" x14ac:dyDescent="0.25">
      <c r="A22" s="38" t="s">
        <v>293</v>
      </c>
      <c r="B22" s="38" t="s">
        <v>241</v>
      </c>
      <c r="C22" s="38">
        <v>823</v>
      </c>
      <c r="D22" s="38">
        <v>500</v>
      </c>
      <c r="E22" s="38">
        <v>5936.29</v>
      </c>
      <c r="F22" s="38">
        <v>1.0685322000000001E-2</v>
      </c>
      <c r="G22" s="38">
        <v>7.2129890643985402</v>
      </c>
      <c r="H22" s="38">
        <v>0.388945720800003</v>
      </c>
      <c r="I22" s="38">
        <v>0.33979323959999602</v>
      </c>
      <c r="J22" s="38">
        <v>0.36116388359999801</v>
      </c>
      <c r="K22" s="38">
        <v>0.37826039879999901</v>
      </c>
      <c r="L22" s="38">
        <v>1090.2661449479899</v>
      </c>
      <c r="M22" s="38">
        <v>8.3131805159999601</v>
      </c>
      <c r="N22" s="38">
        <v>0.395356914000004</v>
      </c>
      <c r="O22" s="38">
        <v>7.4797253999999494E-2</v>
      </c>
      <c r="P22" s="38">
        <v>0.85482576000000199</v>
      </c>
      <c r="Q22" s="38">
        <v>0.48083948999999399</v>
      </c>
      <c r="R22" s="38">
        <v>0.64111931999999305</v>
      </c>
      <c r="S22" s="38">
        <v>5.3426609999999996E-4</v>
      </c>
      <c r="T22" s="38">
        <v>1.453203792</v>
      </c>
      <c r="U22" s="38">
        <v>2.7781837199999802E-2</v>
      </c>
      <c r="V22" s="38">
        <v>7.5865786200000002E-3</v>
      </c>
      <c r="W22" s="38">
        <v>6.3043399800000099E-3</v>
      </c>
      <c r="X22" s="38">
        <v>3.6330094799999898E-3</v>
      </c>
      <c r="Y22" s="38">
        <v>1.32497992799999E-2</v>
      </c>
      <c r="Z22" s="38">
        <v>7.5010960440000496E-2</v>
      </c>
      <c r="AA22" s="38">
        <v>6.1226895060000099E-2</v>
      </c>
      <c r="AB22" s="38">
        <v>2.9918901600000099E-3</v>
      </c>
      <c r="AC22" s="38">
        <v>8.4414043800000293E-3</v>
      </c>
      <c r="AD22" s="38">
        <v>0.20152517292000099</v>
      </c>
      <c r="AE22" s="38">
        <v>4.8083949000000204E-3</v>
      </c>
      <c r="AF22" s="38">
        <v>1.58142765600002</v>
      </c>
      <c r="AG22" s="38">
        <v>12.020987249999999</v>
      </c>
      <c r="AH22" s="38">
        <v>2.2608004287600001</v>
      </c>
      <c r="AI22" s="38">
        <v>24</v>
      </c>
      <c r="AJ22" s="38">
        <v>46</v>
      </c>
      <c r="AK22" s="38">
        <v>18</v>
      </c>
      <c r="AL22" s="38">
        <v>65</v>
      </c>
      <c r="AM22" s="38">
        <v>15</v>
      </c>
      <c r="AN22" s="38">
        <v>69</v>
      </c>
      <c r="AO22" s="38">
        <v>114</v>
      </c>
      <c r="AP22" s="38">
        <v>213</v>
      </c>
      <c r="AQ22" s="38">
        <v>245</v>
      </c>
      <c r="AR22" s="38">
        <v>13</v>
      </c>
      <c r="AS22" s="38">
        <v>1</v>
      </c>
    </row>
    <row r="23" spans="1:45" x14ac:dyDescent="0.25">
      <c r="A23" s="38" t="s">
        <v>293</v>
      </c>
      <c r="B23" s="38" t="s">
        <v>242</v>
      </c>
      <c r="C23" s="38">
        <v>19634</v>
      </c>
      <c r="D23" s="38">
        <v>1028.05728531572</v>
      </c>
      <c r="E23" s="38">
        <v>388649.78000000399</v>
      </c>
      <c r="F23" s="38">
        <v>1.4383952559553399</v>
      </c>
      <c r="G23" s="38">
        <v>19.794732606702901</v>
      </c>
      <c r="H23" s="38">
        <v>4.3151857678656598E-2</v>
      </c>
      <c r="I23" s="38">
        <v>4.3151857678656598E-2</v>
      </c>
      <c r="J23" s="38">
        <v>4.3151857678656598E-2</v>
      </c>
      <c r="K23" s="38">
        <v>4.3151857678656598E-2</v>
      </c>
      <c r="L23" s="38">
        <v>80256.701701276805</v>
      </c>
      <c r="M23" s="38">
        <v>9.1338098753157606</v>
      </c>
      <c r="N23" s="38">
        <v>24.257982762741801</v>
      </c>
      <c r="O23" s="38">
        <v>0.71919762797766795</v>
      </c>
      <c r="P23" s="38">
        <v>1.95621754809962</v>
      </c>
      <c r="Q23" s="38">
        <v>2.0497132397361799</v>
      </c>
      <c r="R23" s="38">
        <v>0.385489928596014</v>
      </c>
      <c r="S23" s="38">
        <v>1.4168193271159001E-3</v>
      </c>
      <c r="T23" s="38">
        <v>0</v>
      </c>
      <c r="U23" s="38">
        <v>1.5822347815507701E-4</v>
      </c>
      <c r="V23" s="38">
        <v>0.17692261648249899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4.3151857678656598E-2</v>
      </c>
      <c r="AC23" s="38">
        <v>0</v>
      </c>
      <c r="AD23" s="38">
        <v>0</v>
      </c>
      <c r="AE23" s="38">
        <v>0</v>
      </c>
      <c r="AF23" s="38">
        <v>0</v>
      </c>
      <c r="AG23" s="38">
        <v>51.242830993404098</v>
      </c>
      <c r="AH23" s="38">
        <v>52.722939711785003</v>
      </c>
      <c r="AI23" s="38">
        <v>19</v>
      </c>
      <c r="AJ23" s="38">
        <v>7</v>
      </c>
      <c r="AK23" s="38">
        <v>16</v>
      </c>
      <c r="AL23" s="38">
        <v>56</v>
      </c>
      <c r="AM23" s="38">
        <v>8200</v>
      </c>
      <c r="AN23" s="38">
        <v>6208</v>
      </c>
      <c r="AO23" s="38">
        <v>1690</v>
      </c>
      <c r="AP23" s="38">
        <v>1256</v>
      </c>
      <c r="AQ23" s="38">
        <v>1846</v>
      </c>
      <c r="AR23" s="38">
        <v>291</v>
      </c>
      <c r="AS23" s="38">
        <v>45</v>
      </c>
    </row>
    <row r="24" spans="1:45" x14ac:dyDescent="0.25">
      <c r="A24" s="38" t="s">
        <v>293</v>
      </c>
      <c r="B24" s="38" t="s">
        <v>243</v>
      </c>
      <c r="C24" s="38">
        <v>10654</v>
      </c>
      <c r="D24" s="38">
        <v>1002.25507338563</v>
      </c>
      <c r="E24" s="38">
        <v>374802.850000003</v>
      </c>
      <c r="F24" s="38">
        <v>1.35233300855483</v>
      </c>
      <c r="G24" s="38">
        <v>35.1795428946877</v>
      </c>
      <c r="H24" s="38">
        <v>4.05699902566449E-2</v>
      </c>
      <c r="I24" s="38">
        <v>4.05699902566449E-2</v>
      </c>
      <c r="J24" s="38">
        <v>4.05699902566449E-2</v>
      </c>
      <c r="K24" s="38">
        <v>4.05699902566449E-2</v>
      </c>
      <c r="L24" s="38">
        <v>75454.772545324304</v>
      </c>
      <c r="M24" s="38">
        <v>8.5873146043230797</v>
      </c>
      <c r="N24" s="38">
        <v>38.710012241801003</v>
      </c>
      <c r="O24" s="38">
        <v>0.67616650427741298</v>
      </c>
      <c r="P24" s="38">
        <v>1.83917289163454</v>
      </c>
      <c r="Q24" s="38">
        <v>1.92707453719052</v>
      </c>
      <c r="R24" s="38">
        <v>0.36242524629267903</v>
      </c>
      <c r="S24" s="38">
        <v>1.3320480134265001E-3</v>
      </c>
      <c r="T24" s="38">
        <v>0</v>
      </c>
      <c r="U24" s="38">
        <v>1.4875663094102799E-4</v>
      </c>
      <c r="V24" s="38">
        <v>0.16633696005224199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4.05699902566449E-2</v>
      </c>
      <c r="AC24" s="38">
        <v>0</v>
      </c>
      <c r="AD24" s="38">
        <v>0</v>
      </c>
      <c r="AE24" s="38">
        <v>0</v>
      </c>
      <c r="AF24" s="38">
        <v>0</v>
      </c>
      <c r="AG24" s="38">
        <v>48.176863429765199</v>
      </c>
      <c r="AH24" s="38">
        <v>49.568414095568897</v>
      </c>
      <c r="AI24" s="38">
        <v>11</v>
      </c>
      <c r="AJ24" s="38">
        <v>0</v>
      </c>
      <c r="AK24" s="38">
        <v>2</v>
      </c>
      <c r="AL24" s="38">
        <v>21</v>
      </c>
      <c r="AM24" s="38">
        <v>4869</v>
      </c>
      <c r="AN24" s="38">
        <v>3308</v>
      </c>
      <c r="AO24" s="38">
        <v>1025</v>
      </c>
      <c r="AP24" s="38">
        <v>500</v>
      </c>
      <c r="AQ24" s="38">
        <v>775</v>
      </c>
      <c r="AR24" s="38">
        <v>136</v>
      </c>
      <c r="AS24" s="38">
        <v>7</v>
      </c>
    </row>
    <row r="25" spans="1:45" x14ac:dyDescent="0.25">
      <c r="A25" s="38" t="s">
        <v>293</v>
      </c>
      <c r="B25" s="38" t="s">
        <v>244</v>
      </c>
      <c r="C25" s="38">
        <v>4125</v>
      </c>
      <c r="D25" s="38">
        <v>1024.34639484339</v>
      </c>
      <c r="E25" s="38">
        <v>779599.19999999902</v>
      </c>
      <c r="F25" s="38">
        <v>2.8748866677940299</v>
      </c>
      <c r="G25" s="38">
        <v>188.99374545454501</v>
      </c>
      <c r="H25" s="38">
        <v>8.62466000338208E-2</v>
      </c>
      <c r="I25" s="38">
        <v>8.62466000338208E-2</v>
      </c>
      <c r="J25" s="38">
        <v>8.62466000338208E-2</v>
      </c>
      <c r="K25" s="38">
        <v>8.62466000338208E-2</v>
      </c>
      <c r="L25" s="38">
        <v>160407.176516237</v>
      </c>
      <c r="M25" s="38">
        <v>18.255530340492101</v>
      </c>
      <c r="N25" s="38">
        <v>90.280287173863798</v>
      </c>
      <c r="O25" s="38">
        <v>1.4374433338970101</v>
      </c>
      <c r="P25" s="38">
        <v>3.90984586819989</v>
      </c>
      <c r="Q25" s="38">
        <v>4.0967135016064598</v>
      </c>
      <c r="R25" s="38">
        <v>0.77046962696879895</v>
      </c>
      <c r="S25" s="38">
        <v>2.8317633677771101E-3</v>
      </c>
      <c r="T25" s="38">
        <v>0</v>
      </c>
      <c r="U25" s="38">
        <v>3.1623753345734701E-4</v>
      </c>
      <c r="V25" s="38">
        <v>0.353611060138666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8.62466000338208E-2</v>
      </c>
      <c r="AC25" s="38">
        <v>0</v>
      </c>
      <c r="AD25" s="38">
        <v>0</v>
      </c>
      <c r="AE25" s="38">
        <v>0</v>
      </c>
      <c r="AF25" s="38">
        <v>0</v>
      </c>
      <c r="AG25" s="38">
        <v>102.41783754016301</v>
      </c>
      <c r="AH25" s="38">
        <v>105.376095921322</v>
      </c>
      <c r="AI25" s="38">
        <v>8</v>
      </c>
      <c r="AJ25" s="38">
        <v>8</v>
      </c>
      <c r="AK25" s="38">
        <v>18</v>
      </c>
      <c r="AL25" s="38">
        <v>9</v>
      </c>
      <c r="AM25" s="38">
        <v>1640</v>
      </c>
      <c r="AN25" s="38">
        <v>1190</v>
      </c>
      <c r="AO25" s="38">
        <v>499</v>
      </c>
      <c r="AP25" s="38">
        <v>290</v>
      </c>
      <c r="AQ25" s="38">
        <v>390</v>
      </c>
      <c r="AR25" s="38">
        <v>66</v>
      </c>
      <c r="AS25" s="38">
        <v>7</v>
      </c>
    </row>
    <row r="26" spans="1:45" x14ac:dyDescent="0.25">
      <c r="A26" s="38" t="s">
        <v>293</v>
      </c>
      <c r="B26" s="38" t="s">
        <v>245</v>
      </c>
      <c r="C26" s="38">
        <v>2861</v>
      </c>
      <c r="D26" s="38">
        <v>325</v>
      </c>
      <c r="E26" s="38">
        <v>51847.200000000797</v>
      </c>
      <c r="F26" s="38">
        <v>6.0661223999999798E-2</v>
      </c>
      <c r="G26" s="38">
        <v>18.122055225445902</v>
      </c>
      <c r="H26" s="38">
        <v>1.8198367199999601E-3</v>
      </c>
      <c r="I26" s="38">
        <v>1.8198367199999601E-3</v>
      </c>
      <c r="J26" s="38">
        <v>1.8198367199999601E-3</v>
      </c>
      <c r="K26" s="38">
        <v>1.8198367199999601E-3</v>
      </c>
      <c r="L26" s="38">
        <v>3384.6536543038101</v>
      </c>
      <c r="M26" s="38">
        <v>0.38519877240000999</v>
      </c>
      <c r="N26" s="38">
        <v>2.9005397567998998</v>
      </c>
      <c r="O26" s="38">
        <v>3.0330611999999899E-2</v>
      </c>
      <c r="P26" s="38">
        <v>8.2499264640001194E-2</v>
      </c>
      <c r="Q26" s="38">
        <v>8.6442244199998297E-2</v>
      </c>
      <c r="R26" s="38">
        <v>1.62572080319996E-2</v>
      </c>
      <c r="S26" s="38">
        <v>5.9751305640000401E-5</v>
      </c>
      <c r="T26" s="38">
        <v>0</v>
      </c>
      <c r="U26" s="38">
        <v>6.6727346400000203E-6</v>
      </c>
      <c r="V26" s="38">
        <v>7.4613305520000398E-3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1.8198367199999601E-3</v>
      </c>
      <c r="AC26" s="38">
        <v>0</v>
      </c>
      <c r="AD26" s="38">
        <v>0</v>
      </c>
      <c r="AE26" s="38">
        <v>0</v>
      </c>
      <c r="AF26" s="38">
        <v>0</v>
      </c>
      <c r="AG26" s="38">
        <v>2.1610561050000201</v>
      </c>
      <c r="AH26" s="38">
        <v>2.2234765044959399</v>
      </c>
      <c r="AI26" s="38">
        <v>3</v>
      </c>
      <c r="AJ26" s="38">
        <v>29</v>
      </c>
      <c r="AK26" s="38">
        <v>20</v>
      </c>
      <c r="AL26" s="38">
        <v>170</v>
      </c>
      <c r="AM26" s="38">
        <v>620</v>
      </c>
      <c r="AN26" s="38">
        <v>809</v>
      </c>
      <c r="AO26" s="38">
        <v>183</v>
      </c>
      <c r="AP26" s="38">
        <v>169</v>
      </c>
      <c r="AQ26" s="38">
        <v>146</v>
      </c>
      <c r="AR26" s="38">
        <v>10</v>
      </c>
      <c r="AS26" s="38">
        <v>702</v>
      </c>
    </row>
    <row r="27" spans="1:45" x14ac:dyDescent="0.25">
      <c r="A27" s="38" t="s">
        <v>293</v>
      </c>
      <c r="B27" s="38" t="s">
        <v>246</v>
      </c>
      <c r="C27" s="38">
        <v>531</v>
      </c>
      <c r="D27" s="38">
        <v>325</v>
      </c>
      <c r="E27" s="38">
        <v>4414.8900000000003</v>
      </c>
      <c r="F27" s="38">
        <v>5.1654212999999796E-3</v>
      </c>
      <c r="G27" s="38">
        <v>8.3142937853107295</v>
      </c>
      <c r="H27" s="38">
        <v>1.5496263899999999E-4</v>
      </c>
      <c r="I27" s="38">
        <v>1.5496263899999999E-4</v>
      </c>
      <c r="J27" s="38">
        <v>1.5496263899999999E-4</v>
      </c>
      <c r="K27" s="38">
        <v>1.5496263899999999E-4</v>
      </c>
      <c r="L27" s="38">
        <v>288.20984685479999</v>
      </c>
      <c r="M27" s="38">
        <v>3.2800425255000001E-2</v>
      </c>
      <c r="N27" s="38">
        <v>0.29371380192000002</v>
      </c>
      <c r="O27" s="38">
        <v>2.5827106499999898E-3</v>
      </c>
      <c r="P27" s="38">
        <v>7.02497296799999E-3</v>
      </c>
      <c r="Q27" s="38">
        <v>7.3607253524999904E-3</v>
      </c>
      <c r="R27" s="38">
        <v>1.3843329084E-3</v>
      </c>
      <c r="S27" s="38">
        <v>5.0879399804999898E-6</v>
      </c>
      <c r="T27" s="38">
        <v>0</v>
      </c>
      <c r="U27" s="38">
        <v>5.6819634299999999E-7</v>
      </c>
      <c r="V27" s="38">
        <v>6.3534681989999996E-4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1.5496263899999999E-4</v>
      </c>
      <c r="AC27" s="38">
        <v>0</v>
      </c>
      <c r="AD27" s="38">
        <v>0</v>
      </c>
      <c r="AE27" s="38">
        <v>0</v>
      </c>
      <c r="AF27" s="38">
        <v>0</v>
      </c>
      <c r="AG27" s="38">
        <v>0.18401813381250001</v>
      </c>
      <c r="AH27" s="38">
        <v>0.18933335233019999</v>
      </c>
      <c r="AI27" s="38">
        <v>0</v>
      </c>
      <c r="AJ27" s="38">
        <v>1</v>
      </c>
      <c r="AK27" s="38">
        <v>1</v>
      </c>
      <c r="AL27" s="38">
        <v>2</v>
      </c>
      <c r="AM27" s="38">
        <v>260</v>
      </c>
      <c r="AN27" s="38">
        <v>50</v>
      </c>
      <c r="AO27" s="38">
        <v>24</v>
      </c>
      <c r="AP27" s="38">
        <v>78</v>
      </c>
      <c r="AQ27" s="38">
        <v>77</v>
      </c>
      <c r="AR27" s="38">
        <v>4</v>
      </c>
      <c r="AS27" s="38">
        <v>34</v>
      </c>
    </row>
    <row r="28" spans="1:45" x14ac:dyDescent="0.25">
      <c r="A28" s="38" t="s">
        <v>293</v>
      </c>
      <c r="B28" s="38" t="s">
        <v>247</v>
      </c>
      <c r="C28" s="38">
        <v>3299</v>
      </c>
      <c r="D28" s="38">
        <v>428.99050797253398</v>
      </c>
      <c r="E28" s="38">
        <v>17770.360000000201</v>
      </c>
      <c r="F28" s="38">
        <v>2.7443936747717099E-2</v>
      </c>
      <c r="G28" s="38">
        <v>5.3865898757199702</v>
      </c>
      <c r="H28" s="38">
        <v>8.23318102431495E-4</v>
      </c>
      <c r="I28" s="38">
        <v>8.23318102431495E-4</v>
      </c>
      <c r="J28" s="38">
        <v>8.23318102431495E-4</v>
      </c>
      <c r="K28" s="38">
        <v>8.23318102431495E-4</v>
      </c>
      <c r="L28" s="38">
        <v>1531.26189477565</v>
      </c>
      <c r="M28" s="38">
        <v>0.174268998348004</v>
      </c>
      <c r="N28" s="38">
        <v>0.81571824302447205</v>
      </c>
      <c r="O28" s="38">
        <v>1.37219683738586E-2</v>
      </c>
      <c r="P28" s="38">
        <v>3.7323753976895198E-2</v>
      </c>
      <c r="Q28" s="38">
        <v>3.9107609865497897E-2</v>
      </c>
      <c r="R28" s="38">
        <v>7.3549750483883599E-3</v>
      </c>
      <c r="S28" s="38">
        <v>2.7032277696501798E-5</v>
      </c>
      <c r="T28" s="38">
        <v>0</v>
      </c>
      <c r="U28" s="38">
        <v>3.01883304224894E-6</v>
      </c>
      <c r="V28" s="38">
        <v>3.37560421996918E-3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8.23318102431495E-4</v>
      </c>
      <c r="AC28" s="38">
        <v>0</v>
      </c>
      <c r="AD28" s="38">
        <v>0</v>
      </c>
      <c r="AE28" s="38">
        <v>0</v>
      </c>
      <c r="AF28" s="38">
        <v>0</v>
      </c>
      <c r="AG28" s="38">
        <v>0.97769024663740101</v>
      </c>
      <c r="AH28" s="38">
        <v>1.0059300575507899</v>
      </c>
      <c r="AI28" s="38">
        <v>5</v>
      </c>
      <c r="AJ28" s="38">
        <v>120</v>
      </c>
      <c r="AK28" s="38">
        <v>100</v>
      </c>
      <c r="AL28" s="38">
        <v>630</v>
      </c>
      <c r="AM28" s="38">
        <v>681</v>
      </c>
      <c r="AN28" s="38">
        <v>357</v>
      </c>
      <c r="AO28" s="38">
        <v>237</v>
      </c>
      <c r="AP28" s="38">
        <v>113</v>
      </c>
      <c r="AQ28" s="38">
        <v>87</v>
      </c>
      <c r="AR28" s="38">
        <v>10</v>
      </c>
      <c r="AS28" s="38">
        <v>959</v>
      </c>
    </row>
    <row r="29" spans="1:45" x14ac:dyDescent="0.25">
      <c r="A29" s="38" t="s">
        <v>293</v>
      </c>
      <c r="B29" s="38" t="s">
        <v>248</v>
      </c>
      <c r="C29" s="38">
        <v>29437</v>
      </c>
      <c r="D29" s="38">
        <v>985.79070632222101</v>
      </c>
      <c r="E29" s="38">
        <v>614776.52000000502</v>
      </c>
      <c r="F29" s="38">
        <v>2.1817475275719</v>
      </c>
      <c r="G29" s="38">
        <v>20.884482793763102</v>
      </c>
      <c r="H29" s="38">
        <v>6.5452425827166899E-2</v>
      </c>
      <c r="I29" s="38">
        <v>6.5452425827166899E-2</v>
      </c>
      <c r="J29" s="38">
        <v>6.5452425827166899E-2</v>
      </c>
      <c r="K29" s="38">
        <v>6.5452425827166899E-2</v>
      </c>
      <c r="L29" s="38">
        <v>121732.78504839299</v>
      </c>
      <c r="M29" s="38">
        <v>13.8540968000821</v>
      </c>
      <c r="N29" s="38">
        <v>36.653358463207503</v>
      </c>
      <c r="O29" s="38">
        <v>1.09087376378595</v>
      </c>
      <c r="P29" s="38">
        <v>2.967176637498</v>
      </c>
      <c r="Q29" s="38">
        <v>3.1089902267900502</v>
      </c>
      <c r="R29" s="38">
        <v>0.58470833738928896</v>
      </c>
      <c r="S29" s="38">
        <v>2.14902131465846E-3</v>
      </c>
      <c r="T29" s="38">
        <v>0</v>
      </c>
      <c r="U29" s="38">
        <v>2.3999222803290399E-4</v>
      </c>
      <c r="V29" s="38">
        <v>0.26835494589138598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6.5452425827166899E-2</v>
      </c>
      <c r="AC29" s="38">
        <v>0</v>
      </c>
      <c r="AD29" s="38">
        <v>0</v>
      </c>
      <c r="AE29" s="38">
        <v>0</v>
      </c>
      <c r="AF29" s="38">
        <v>0</v>
      </c>
      <c r="AG29" s="38">
        <v>77.724755669755694</v>
      </c>
      <c r="AH29" s="38">
        <v>79.969773875618202</v>
      </c>
      <c r="AI29" s="38">
        <v>29</v>
      </c>
      <c r="AJ29" s="38">
        <v>5</v>
      </c>
      <c r="AK29" s="38">
        <v>7</v>
      </c>
      <c r="AL29" s="38">
        <v>29</v>
      </c>
      <c r="AM29" s="38">
        <v>6891</v>
      </c>
      <c r="AN29" s="38">
        <v>8421</v>
      </c>
      <c r="AO29" s="38">
        <v>4686</v>
      </c>
      <c r="AP29" s="38">
        <v>3646</v>
      </c>
      <c r="AQ29" s="38">
        <v>4687</v>
      </c>
      <c r="AR29" s="38">
        <v>947</v>
      </c>
      <c r="AS29" s="38">
        <v>89</v>
      </c>
    </row>
    <row r="30" spans="1:45" x14ac:dyDescent="0.25">
      <c r="A30" s="38" t="s">
        <v>293</v>
      </c>
      <c r="B30" s="38" t="s">
        <v>249</v>
      </c>
      <c r="C30" s="38">
        <v>247</v>
      </c>
      <c r="D30" s="38">
        <v>1000</v>
      </c>
      <c r="E30" s="38">
        <v>16679.7</v>
      </c>
      <c r="F30" s="38">
        <v>6.0046920000000101E-2</v>
      </c>
      <c r="G30" s="38">
        <v>67.529149797570895</v>
      </c>
      <c r="H30" s="38">
        <v>1.8014076000000001E-3</v>
      </c>
      <c r="I30" s="38">
        <v>1.8014076000000001E-3</v>
      </c>
      <c r="J30" s="38">
        <v>1.8014076000000001E-3</v>
      </c>
      <c r="K30" s="38">
        <v>1.8014076000000001E-3</v>
      </c>
      <c r="L30" s="38">
        <v>3350.3779483200001</v>
      </c>
      <c r="M30" s="38">
        <v>0.381297942</v>
      </c>
      <c r="N30" s="38">
        <v>1.3510557000000001</v>
      </c>
      <c r="O30" s="38">
        <v>3.0023459999999998E-2</v>
      </c>
      <c r="P30" s="38">
        <v>8.1663811200000005E-2</v>
      </c>
      <c r="Q30" s="38">
        <v>8.5566860999999897E-2</v>
      </c>
      <c r="R30" s="38">
        <v>1.609257456E-2</v>
      </c>
      <c r="S30" s="38">
        <v>5.9146216199999898E-5</v>
      </c>
      <c r="T30" s="38">
        <v>0</v>
      </c>
      <c r="U30" s="38">
        <v>6.6051611999999896E-6</v>
      </c>
      <c r="V30" s="38">
        <v>7.3857711600000004E-3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1.8014076000000001E-3</v>
      </c>
      <c r="AC30" s="38">
        <v>0</v>
      </c>
      <c r="AD30" s="38">
        <v>0</v>
      </c>
      <c r="AE30" s="38">
        <v>0</v>
      </c>
      <c r="AF30" s="38">
        <v>0</v>
      </c>
      <c r="AG30" s="38">
        <v>2.1391715250000001</v>
      </c>
      <c r="AH30" s="38">
        <v>2.2009598056800002</v>
      </c>
      <c r="AI30" s="38">
        <v>0</v>
      </c>
      <c r="AJ30" s="38">
        <v>0</v>
      </c>
      <c r="AK30" s="38">
        <v>0</v>
      </c>
      <c r="AL30" s="38">
        <v>1</v>
      </c>
      <c r="AM30" s="38">
        <v>0</v>
      </c>
      <c r="AN30" s="38">
        <v>5</v>
      </c>
      <c r="AO30" s="38">
        <v>16</v>
      </c>
      <c r="AP30" s="38">
        <v>85</v>
      </c>
      <c r="AQ30" s="38">
        <v>127</v>
      </c>
      <c r="AR30" s="38">
        <v>7</v>
      </c>
      <c r="AS30" s="38">
        <v>6</v>
      </c>
    </row>
    <row r="31" spans="1:45" x14ac:dyDescent="0.25">
      <c r="A31" s="38" t="s">
        <v>293</v>
      </c>
      <c r="B31" s="38" t="s">
        <v>250</v>
      </c>
      <c r="C31" s="38">
        <v>3</v>
      </c>
      <c r="D31" s="38">
        <v>1000</v>
      </c>
      <c r="E31" s="38">
        <v>30.3</v>
      </c>
      <c r="F31" s="38">
        <v>1.0908000000000001E-4</v>
      </c>
      <c r="G31" s="38">
        <v>10.1</v>
      </c>
      <c r="H31" s="38">
        <v>3.2723999999999998E-6</v>
      </c>
      <c r="I31" s="38">
        <v>3.2723999999999998E-6</v>
      </c>
      <c r="J31" s="38">
        <v>3.2723999999999998E-6</v>
      </c>
      <c r="K31" s="38">
        <v>3.2723999999999998E-6</v>
      </c>
      <c r="L31" s="38">
        <v>6.0862276800000004</v>
      </c>
      <c r="M31" s="38">
        <v>6.9265799999999997E-4</v>
      </c>
      <c r="N31" s="38">
        <v>2.4543E-3</v>
      </c>
      <c r="O31" s="38">
        <v>5.4540000000000003E-5</v>
      </c>
      <c r="P31" s="38">
        <v>1.483488E-4</v>
      </c>
      <c r="Q31" s="38">
        <v>1.55439E-4</v>
      </c>
      <c r="R31" s="38">
        <v>2.923344E-5</v>
      </c>
      <c r="S31" s="38">
        <v>1.0744379999999999E-7</v>
      </c>
      <c r="T31" s="38">
        <v>0</v>
      </c>
      <c r="U31" s="38">
        <v>1.19988E-8</v>
      </c>
      <c r="V31" s="38">
        <v>1.3416839999999999E-5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3.2723999999999998E-6</v>
      </c>
      <c r="AC31" s="38">
        <v>0</v>
      </c>
      <c r="AD31" s="38">
        <v>0</v>
      </c>
      <c r="AE31" s="38">
        <v>0</v>
      </c>
      <c r="AF31" s="38">
        <v>0</v>
      </c>
      <c r="AG31" s="38">
        <v>3.8859749999999998E-3</v>
      </c>
      <c r="AH31" s="38">
        <v>3.99821832E-3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3</v>
      </c>
      <c r="AR31" s="38">
        <v>0</v>
      </c>
      <c r="AS31" s="38">
        <v>0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5</v>
      </c>
      <c r="D33" s="38">
        <v>1000</v>
      </c>
      <c r="E33" s="38">
        <v>104.9</v>
      </c>
      <c r="F33" s="38">
        <v>3.7764E-4</v>
      </c>
      <c r="G33" s="38">
        <v>20.98</v>
      </c>
      <c r="H33" s="38">
        <v>1.13292E-5</v>
      </c>
      <c r="I33" s="38">
        <v>1.13292E-5</v>
      </c>
      <c r="J33" s="38">
        <v>1.13292E-5</v>
      </c>
      <c r="K33" s="38">
        <v>1.13292E-5</v>
      </c>
      <c r="L33" s="38">
        <v>21.07080144</v>
      </c>
      <c r="M33" s="38">
        <v>2.398014E-3</v>
      </c>
      <c r="N33" s="38">
        <v>6.7975199999999996E-3</v>
      </c>
      <c r="O33" s="38">
        <v>1.8882E-4</v>
      </c>
      <c r="P33" s="38">
        <v>5.1359039999999999E-4</v>
      </c>
      <c r="Q33" s="38">
        <v>5.3813699999999995E-4</v>
      </c>
      <c r="R33" s="38">
        <v>1.0120752E-4</v>
      </c>
      <c r="S33" s="38">
        <v>3.7197540000000002E-7</v>
      </c>
      <c r="T33" s="38">
        <v>0</v>
      </c>
      <c r="U33" s="38">
        <v>4.1540400000000002E-8</v>
      </c>
      <c r="V33" s="38">
        <v>4.6449719999999998E-5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1.13292E-5</v>
      </c>
      <c r="AC33" s="38">
        <v>0</v>
      </c>
      <c r="AD33" s="38">
        <v>0</v>
      </c>
      <c r="AE33" s="38">
        <v>0</v>
      </c>
      <c r="AF33" s="38">
        <v>0</v>
      </c>
      <c r="AG33" s="38">
        <v>1.3453425E-2</v>
      </c>
      <c r="AH33" s="38">
        <v>1.384201656E-2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3</v>
      </c>
      <c r="AR33" s="38">
        <v>2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1026</v>
      </c>
      <c r="D34" s="38">
        <v>800</v>
      </c>
      <c r="E34" s="38">
        <v>65307.54</v>
      </c>
      <c r="F34" s="38">
        <v>0.1880857152</v>
      </c>
      <c r="G34" s="38">
        <v>63.6525730994152</v>
      </c>
      <c r="H34" s="38">
        <v>5.6425714559999998E-3</v>
      </c>
      <c r="I34" s="38">
        <v>5.6425714559999998E-3</v>
      </c>
      <c r="J34" s="38">
        <v>5.6425714559999998E-3</v>
      </c>
      <c r="K34" s="38">
        <v>5.6425714559999998E-3</v>
      </c>
      <c r="L34" s="38">
        <v>10494.430565299101</v>
      </c>
      <c r="M34" s="38">
        <v>1.19434429152</v>
      </c>
      <c r="N34" s="38">
        <v>2.5391571551999901</v>
      </c>
      <c r="O34" s="38">
        <v>9.4042857599999793E-2</v>
      </c>
      <c r="P34" s="38">
        <v>0.25579657267199901</v>
      </c>
      <c r="Q34" s="38">
        <v>0.26802214415999998</v>
      </c>
      <c r="R34" s="38">
        <v>5.0406971673599803E-2</v>
      </c>
      <c r="S34" s="38">
        <v>1.8526442947199999E-4</v>
      </c>
      <c r="T34" s="38">
        <v>0</v>
      </c>
      <c r="U34" s="38">
        <v>2.0689428672000001E-5</v>
      </c>
      <c r="V34" s="38">
        <v>2.3134542969599999E-2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5.6425714559999998E-3</v>
      </c>
      <c r="AC34" s="38">
        <v>0</v>
      </c>
      <c r="AD34" s="38">
        <v>0</v>
      </c>
      <c r="AE34" s="38">
        <v>0</v>
      </c>
      <c r="AF34" s="38">
        <v>0</v>
      </c>
      <c r="AG34" s="38">
        <v>6.7005536040000102</v>
      </c>
      <c r="AH34" s="38">
        <v>6.8940938049407903</v>
      </c>
      <c r="AI34" s="38">
        <v>1</v>
      </c>
      <c r="AJ34" s="38">
        <v>0</v>
      </c>
      <c r="AK34" s="38">
        <v>1</v>
      </c>
      <c r="AL34" s="38">
        <v>4</v>
      </c>
      <c r="AM34" s="38">
        <v>133</v>
      </c>
      <c r="AN34" s="38">
        <v>233</v>
      </c>
      <c r="AO34" s="38">
        <v>264</v>
      </c>
      <c r="AP34" s="38">
        <v>171</v>
      </c>
      <c r="AQ34" s="38">
        <v>179</v>
      </c>
      <c r="AR34" s="38">
        <v>19</v>
      </c>
      <c r="AS34" s="38">
        <v>21</v>
      </c>
    </row>
    <row r="35" spans="1:45" x14ac:dyDescent="0.25">
      <c r="A35" s="38" t="s">
        <v>293</v>
      </c>
      <c r="B35" s="38" t="s">
        <v>254</v>
      </c>
      <c r="C35" s="38">
        <v>205</v>
      </c>
      <c r="D35" s="38">
        <v>500</v>
      </c>
      <c r="E35" s="38">
        <v>12889.7</v>
      </c>
      <c r="F35" s="38">
        <v>2.320146E-2</v>
      </c>
      <c r="G35" s="38">
        <v>62.8765853658536</v>
      </c>
      <c r="H35" s="38">
        <v>6.9604379999999998E-4</v>
      </c>
      <c r="I35" s="38">
        <v>6.9604379999999998E-4</v>
      </c>
      <c r="J35" s="38">
        <v>6.9604379999999998E-4</v>
      </c>
      <c r="K35" s="38">
        <v>6.9604379999999998E-4</v>
      </c>
      <c r="L35" s="38">
        <v>1294.54866216</v>
      </c>
      <c r="M35" s="38">
        <v>0.14732927100000001</v>
      </c>
      <c r="N35" s="38">
        <v>0.31321970999999998</v>
      </c>
      <c r="O35" s="38">
        <v>1.160073E-2</v>
      </c>
      <c r="P35" s="38">
        <v>3.1553985600000001E-2</v>
      </c>
      <c r="Q35" s="38">
        <v>3.30620805E-2</v>
      </c>
      <c r="R35" s="38">
        <v>6.2179912799999997E-3</v>
      </c>
      <c r="S35" s="38">
        <v>2.2853438099999999E-5</v>
      </c>
      <c r="T35" s="38">
        <v>0</v>
      </c>
      <c r="U35" s="38">
        <v>2.5521606000000001E-6</v>
      </c>
      <c r="V35" s="38">
        <v>2.8537795800000001E-3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6.9604379999999998E-4</v>
      </c>
      <c r="AC35" s="38">
        <v>0</v>
      </c>
      <c r="AD35" s="38">
        <v>0</v>
      </c>
      <c r="AE35" s="38">
        <v>0</v>
      </c>
      <c r="AF35" s="38">
        <v>0</v>
      </c>
      <c r="AG35" s="38">
        <v>0.82655201249999999</v>
      </c>
      <c r="AH35" s="38">
        <v>0.85042631483999898</v>
      </c>
      <c r="AI35" s="38">
        <v>3</v>
      </c>
      <c r="AJ35" s="38">
        <v>6</v>
      </c>
      <c r="AK35" s="38">
        <v>4</v>
      </c>
      <c r="AL35" s="38">
        <v>24</v>
      </c>
      <c r="AM35" s="38">
        <v>75</v>
      </c>
      <c r="AN35" s="38">
        <v>33</v>
      </c>
      <c r="AO35" s="38">
        <v>24</v>
      </c>
      <c r="AP35" s="38">
        <v>15</v>
      </c>
      <c r="AQ35" s="38">
        <v>13</v>
      </c>
      <c r="AR35" s="38">
        <v>0</v>
      </c>
      <c r="AS35" s="38">
        <v>8</v>
      </c>
    </row>
    <row r="36" spans="1:45" x14ac:dyDescent="0.25">
      <c r="A36" s="38" t="s">
        <v>293</v>
      </c>
      <c r="B36" s="38" t="s">
        <v>255</v>
      </c>
      <c r="C36" s="38">
        <v>40</v>
      </c>
      <c r="D36" s="38">
        <v>700</v>
      </c>
      <c r="E36" s="38">
        <v>1664</v>
      </c>
      <c r="F36" s="38">
        <v>4.1932799999999998E-3</v>
      </c>
      <c r="G36" s="38">
        <v>41.6</v>
      </c>
      <c r="H36" s="38">
        <v>1.2579839999999999E-4</v>
      </c>
      <c r="I36" s="38">
        <v>1.2579839999999999E-4</v>
      </c>
      <c r="J36" s="38">
        <v>1.2579839999999999E-4</v>
      </c>
      <c r="K36" s="38">
        <v>1.2579839999999999E-4</v>
      </c>
      <c r="L36" s="38">
        <v>233.96825088</v>
      </c>
      <c r="M36" s="38">
        <v>2.6627327999999999E-2</v>
      </c>
      <c r="N36" s="38">
        <v>5.6609279999999998E-2</v>
      </c>
      <c r="O36" s="38">
        <v>2.0966399999999999E-3</v>
      </c>
      <c r="P36" s="38">
        <v>5.7028608E-3</v>
      </c>
      <c r="Q36" s="38">
        <v>5.975424E-3</v>
      </c>
      <c r="R36" s="38">
        <v>1.12379904E-3</v>
      </c>
      <c r="S36" s="38">
        <v>4.1303808000000001E-6</v>
      </c>
      <c r="T36" s="38">
        <v>0</v>
      </c>
      <c r="U36" s="38">
        <v>4.6126079999999998E-7</v>
      </c>
      <c r="V36" s="38">
        <v>5.1577343999999995E-4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1.2579839999999999E-4</v>
      </c>
      <c r="AC36" s="38">
        <v>0</v>
      </c>
      <c r="AD36" s="38">
        <v>0</v>
      </c>
      <c r="AE36" s="38">
        <v>0</v>
      </c>
      <c r="AF36" s="38">
        <v>0</v>
      </c>
      <c r="AG36" s="38">
        <v>0.14938560000000001</v>
      </c>
      <c r="AH36" s="38">
        <v>0.15370048512000001</v>
      </c>
      <c r="AI36" s="38">
        <v>2</v>
      </c>
      <c r="AJ36" s="38">
        <v>1</v>
      </c>
      <c r="AK36" s="38">
        <v>6</v>
      </c>
      <c r="AL36" s="38">
        <v>15</v>
      </c>
      <c r="AM36" s="38">
        <v>4</v>
      </c>
      <c r="AN36" s="38">
        <v>1</v>
      </c>
      <c r="AO36" s="38">
        <v>2</v>
      </c>
      <c r="AP36" s="38">
        <v>4</v>
      </c>
      <c r="AQ36" s="38">
        <v>5</v>
      </c>
      <c r="AR36" s="38">
        <v>0</v>
      </c>
      <c r="AS36" s="38">
        <v>0</v>
      </c>
    </row>
    <row r="37" spans="1:45" x14ac:dyDescent="0.25">
      <c r="A37" s="38" t="s">
        <v>293</v>
      </c>
      <c r="B37" s="38" t="s">
        <v>256</v>
      </c>
      <c r="C37" s="38">
        <v>266</v>
      </c>
      <c r="D37" s="38">
        <v>429</v>
      </c>
      <c r="E37" s="38">
        <v>1944.58</v>
      </c>
      <c r="F37" s="38">
        <v>3.0032093520000001E-3</v>
      </c>
      <c r="G37" s="38">
        <v>7.3104511278195501</v>
      </c>
      <c r="H37" s="38">
        <v>9.0096280559999996E-5</v>
      </c>
      <c r="I37" s="38">
        <v>9.0096280559999996E-5</v>
      </c>
      <c r="J37" s="38">
        <v>9.0096280559999996E-5</v>
      </c>
      <c r="K37" s="38">
        <v>9.0096280559999996E-5</v>
      </c>
      <c r="L37" s="38">
        <v>167.56706900419201</v>
      </c>
      <c r="M37" s="38">
        <v>1.9070379385199999E-2</v>
      </c>
      <c r="N37" s="38">
        <v>4.0543326252000002E-2</v>
      </c>
      <c r="O37" s="38">
        <v>1.501604676E-3</v>
      </c>
      <c r="P37" s="38">
        <v>4.0843647187200002E-3</v>
      </c>
      <c r="Q37" s="38">
        <v>4.2795733265999902E-3</v>
      </c>
      <c r="R37" s="38">
        <v>8.0486010633600003E-4</v>
      </c>
      <c r="S37" s="38">
        <v>2.9581612117199902E-6</v>
      </c>
      <c r="T37" s="38">
        <v>0</v>
      </c>
      <c r="U37" s="38">
        <v>3.30353028720001E-7</v>
      </c>
      <c r="V37" s="38">
        <v>3.6939475029600002E-4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9.0096280559999996E-5</v>
      </c>
      <c r="AC37" s="38">
        <v>0</v>
      </c>
      <c r="AD37" s="38">
        <v>0</v>
      </c>
      <c r="AE37" s="38">
        <v>0</v>
      </c>
      <c r="AF37" s="38">
        <v>0</v>
      </c>
      <c r="AG37" s="38">
        <v>0.10698933316500001</v>
      </c>
      <c r="AH37" s="38">
        <v>0.11007963558820801</v>
      </c>
      <c r="AI37" s="38">
        <v>1</v>
      </c>
      <c r="AJ37" s="38">
        <v>5</v>
      </c>
      <c r="AK37" s="38">
        <v>0</v>
      </c>
      <c r="AL37" s="38">
        <v>3</v>
      </c>
      <c r="AM37" s="38">
        <v>88</v>
      </c>
      <c r="AN37" s="38">
        <v>48</v>
      </c>
      <c r="AO37" s="38">
        <v>33</v>
      </c>
      <c r="AP37" s="38">
        <v>18</v>
      </c>
      <c r="AQ37" s="38">
        <v>26</v>
      </c>
      <c r="AR37" s="38">
        <v>3</v>
      </c>
      <c r="AS37" s="38">
        <v>41</v>
      </c>
    </row>
    <row r="38" spans="1:45" x14ac:dyDescent="0.25">
      <c r="A38" s="38" t="s">
        <v>293</v>
      </c>
      <c r="B38" s="38" t="s">
        <v>257</v>
      </c>
      <c r="C38" s="38">
        <v>35</v>
      </c>
      <c r="D38" s="38">
        <v>1124.6896551724101</v>
      </c>
      <c r="E38" s="38">
        <v>494.3</v>
      </c>
      <c r="F38" s="38">
        <v>2.00136274758621E-3</v>
      </c>
      <c r="G38" s="38">
        <v>14.1228571428571</v>
      </c>
      <c r="H38" s="38">
        <v>3.5076515523484599E-2</v>
      </c>
      <c r="I38" s="38">
        <v>2.7281734296043601E-2</v>
      </c>
      <c r="J38" s="38">
        <v>3.11791249097641E-2</v>
      </c>
      <c r="K38" s="38">
        <v>3.5076515523484599E-2</v>
      </c>
      <c r="L38" s="38">
        <v>192.00237266829399</v>
      </c>
      <c r="M38" s="38">
        <v>2.9660195919227599</v>
      </c>
      <c r="N38" s="38">
        <v>0.105137785292437</v>
      </c>
      <c r="O38" s="38">
        <v>0.69392704720852605</v>
      </c>
      <c r="P38" s="38">
        <v>0.136183637869843</v>
      </c>
      <c r="Q38" s="38">
        <v>0.110802719389091</v>
      </c>
      <c r="R38" s="38">
        <v>5.3581939014921601E-2</v>
      </c>
      <c r="S38" s="38">
        <v>1.76483805923511E-5</v>
      </c>
      <c r="T38" s="38">
        <v>5.7038838306206902E-2</v>
      </c>
      <c r="U38" s="38">
        <v>0</v>
      </c>
      <c r="V38" s="38">
        <v>1.0734582009780599E-2</v>
      </c>
      <c r="W38" s="38">
        <v>8.6058598146206908E-3</v>
      </c>
      <c r="X38" s="38">
        <v>3.20218039613793E-3</v>
      </c>
      <c r="Y38" s="38">
        <v>4.0027254951724104E-3</v>
      </c>
      <c r="Z38" s="38">
        <v>0</v>
      </c>
      <c r="AA38" s="38">
        <v>0</v>
      </c>
      <c r="AB38" s="38">
        <v>3.60245294565517E-3</v>
      </c>
      <c r="AC38" s="38">
        <v>0</v>
      </c>
      <c r="AD38" s="38">
        <v>0</v>
      </c>
      <c r="AE38" s="38">
        <v>0</v>
      </c>
      <c r="AF38" s="38">
        <v>0</v>
      </c>
      <c r="AG38" s="38">
        <v>2.77006798472727</v>
      </c>
      <c r="AH38" s="38">
        <v>3.1989054389146099</v>
      </c>
      <c r="AI38" s="38">
        <v>1</v>
      </c>
      <c r="AJ38" s="38">
        <v>0</v>
      </c>
      <c r="AK38" s="38">
        <v>0</v>
      </c>
      <c r="AL38" s="38">
        <v>2</v>
      </c>
      <c r="AM38" s="38">
        <v>1</v>
      </c>
      <c r="AN38" s="38">
        <v>4</v>
      </c>
      <c r="AO38" s="38">
        <v>2</v>
      </c>
      <c r="AP38" s="38">
        <v>10</v>
      </c>
      <c r="AQ38" s="38">
        <v>15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188</v>
      </c>
      <c r="D39" s="38">
        <v>1060.44444444444</v>
      </c>
      <c r="E39" s="38">
        <v>4963.25</v>
      </c>
      <c r="F39" s="38">
        <v>1.8947703199999999E-2</v>
      </c>
      <c r="G39" s="38">
        <v>26.400265957446798</v>
      </c>
      <c r="H39" s="38">
        <v>0.33208342976842098</v>
      </c>
      <c r="I39" s="38">
        <v>0.25828711204210503</v>
      </c>
      <c r="J39" s="38">
        <v>0.29518527090526298</v>
      </c>
      <c r="K39" s="38">
        <v>0.33208342976842098</v>
      </c>
      <c r="L39" s="38">
        <v>1817.7634091582599</v>
      </c>
      <c r="M39" s="38">
        <v>28.080496142400001</v>
      </c>
      <c r="N39" s="38">
        <v>1.80292496609497</v>
      </c>
      <c r="O39" s="38">
        <v>6.56968545498182</v>
      </c>
      <c r="P39" s="38">
        <v>1.2893050768363601</v>
      </c>
      <c r="Q39" s="38">
        <v>1.04901374989091</v>
      </c>
      <c r="R39" s="38">
        <v>0.50728169021818204</v>
      </c>
      <c r="S39" s="38">
        <v>1.67084291854545E-4</v>
      </c>
      <c r="T39" s="38">
        <v>0.5400095412</v>
      </c>
      <c r="U39" s="38">
        <v>0</v>
      </c>
      <c r="V39" s="38">
        <v>0.101628589890909</v>
      </c>
      <c r="W39" s="38">
        <v>8.1475123760000004E-2</v>
      </c>
      <c r="X39" s="38">
        <v>3.0316325120000001E-2</v>
      </c>
      <c r="Y39" s="38">
        <v>3.7895406399999998E-2</v>
      </c>
      <c r="Z39" s="38">
        <v>0</v>
      </c>
      <c r="AA39" s="38">
        <v>0</v>
      </c>
      <c r="AB39" s="38">
        <v>3.410586576E-2</v>
      </c>
      <c r="AC39" s="38">
        <v>0</v>
      </c>
      <c r="AD39" s="38">
        <v>0</v>
      </c>
      <c r="AE39" s="38">
        <v>0</v>
      </c>
      <c r="AF39" s="38">
        <v>0</v>
      </c>
      <c r="AG39" s="38">
        <v>26.225343747272699</v>
      </c>
      <c r="AH39" s="38">
        <v>30.285319787490899</v>
      </c>
      <c r="AI39" s="38">
        <v>12</v>
      </c>
      <c r="AJ39" s="38">
        <v>22</v>
      </c>
      <c r="AK39" s="38">
        <v>23</v>
      </c>
      <c r="AL39" s="38">
        <v>25</v>
      </c>
      <c r="AM39" s="38">
        <v>9</v>
      </c>
      <c r="AN39" s="38">
        <v>4</v>
      </c>
      <c r="AO39" s="38">
        <v>5</v>
      </c>
      <c r="AP39" s="38">
        <v>32</v>
      </c>
      <c r="AQ39" s="38">
        <v>48</v>
      </c>
      <c r="AR39" s="38">
        <v>6</v>
      </c>
      <c r="AS39" s="38">
        <v>2</v>
      </c>
    </row>
    <row r="40" spans="1:45" x14ac:dyDescent="0.25">
      <c r="A40" s="38" t="s">
        <v>293</v>
      </c>
      <c r="B40" s="38" t="s">
        <v>259</v>
      </c>
      <c r="C40" s="38">
        <v>9</v>
      </c>
      <c r="D40" s="38">
        <v>1069.5</v>
      </c>
      <c r="E40" s="38">
        <v>1212.4000000000001</v>
      </c>
      <c r="F40" s="38">
        <v>4.66798248E-3</v>
      </c>
      <c r="G40" s="38">
        <v>134.71111111111099</v>
      </c>
      <c r="H40" s="38">
        <v>8.2721563211368407E-2</v>
      </c>
      <c r="I40" s="38">
        <v>6.4086485784631594E-2</v>
      </c>
      <c r="J40" s="38">
        <v>7.3176767456210504E-2</v>
      </c>
      <c r="K40" s="38">
        <v>8.2721563211368407E-2</v>
      </c>
      <c r="L40" s="38">
        <v>447.82671847719303</v>
      </c>
      <c r="M40" s="38">
        <v>6.9179500353599996</v>
      </c>
      <c r="N40" s="38">
        <v>0.43902931427078601</v>
      </c>
      <c r="O40" s="38">
        <v>1.6185168344290899</v>
      </c>
      <c r="P40" s="38">
        <v>0.31763498966181802</v>
      </c>
      <c r="Q40" s="38">
        <v>0.25843648457454499</v>
      </c>
      <c r="R40" s="38">
        <v>0.124974621850909</v>
      </c>
      <c r="S40" s="38">
        <v>4.1163118232727298E-5</v>
      </c>
      <c r="T40" s="38">
        <v>0.13303750068</v>
      </c>
      <c r="U40" s="38">
        <v>0</v>
      </c>
      <c r="V40" s="38">
        <v>2.50373605745455E-2</v>
      </c>
      <c r="W40" s="38">
        <v>2.0072324664E-2</v>
      </c>
      <c r="X40" s="38">
        <v>7.4687719680000004E-3</v>
      </c>
      <c r="Y40" s="38">
        <v>9.33596496E-3</v>
      </c>
      <c r="Z40" s="38">
        <v>0</v>
      </c>
      <c r="AA40" s="38">
        <v>0</v>
      </c>
      <c r="AB40" s="38">
        <v>8.4023684640000002E-3</v>
      </c>
      <c r="AC40" s="38">
        <v>0</v>
      </c>
      <c r="AD40" s="38">
        <v>0</v>
      </c>
      <c r="AE40" s="38">
        <v>0</v>
      </c>
      <c r="AF40" s="38">
        <v>0</v>
      </c>
      <c r="AG40" s="38">
        <v>6.4609121143636301</v>
      </c>
      <c r="AH40" s="38">
        <v>7.4611334512145504</v>
      </c>
      <c r="AI40" s="38">
        <v>2</v>
      </c>
      <c r="AJ40" s="38">
        <v>0</v>
      </c>
      <c r="AK40" s="38">
        <v>1</v>
      </c>
      <c r="AL40" s="38">
        <v>0</v>
      </c>
      <c r="AM40" s="38">
        <v>0</v>
      </c>
      <c r="AN40" s="38">
        <v>0</v>
      </c>
      <c r="AO40" s="38">
        <v>0</v>
      </c>
      <c r="AP40" s="38">
        <v>2</v>
      </c>
      <c r="AQ40" s="38">
        <v>4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26</v>
      </c>
      <c r="D41" s="38">
        <v>714.76543209876502</v>
      </c>
      <c r="E41" s="38">
        <v>141.80000000000001</v>
      </c>
      <c r="F41" s="38">
        <v>3.6487345777777802E-4</v>
      </c>
      <c r="G41" s="38">
        <v>5.4538461538461496</v>
      </c>
      <c r="H41" s="38">
        <v>6.3948874442105201E-3</v>
      </c>
      <c r="I41" s="38">
        <v>4.9738013454970796E-3</v>
      </c>
      <c r="J41" s="38">
        <v>5.6843443948537999E-3</v>
      </c>
      <c r="K41" s="38">
        <v>6.3948874442105201E-3</v>
      </c>
      <c r="L41" s="38">
        <v>35.004433704740201</v>
      </c>
      <c r="M41" s="38">
        <v>0.54074246442666696</v>
      </c>
      <c r="N41" s="38">
        <v>1.82404524700206E-2</v>
      </c>
      <c r="O41" s="38">
        <v>0.12651157890585901</v>
      </c>
      <c r="P41" s="38">
        <v>2.4827980286060598E-2</v>
      </c>
      <c r="Q41" s="38">
        <v>2.02007214351515E-2</v>
      </c>
      <c r="R41" s="38">
        <v>9.7686575741414098E-3</v>
      </c>
      <c r="S41" s="38">
        <v>3.2175204913131299E-6</v>
      </c>
      <c r="T41" s="38">
        <v>1.0398893546666701E-2</v>
      </c>
      <c r="U41" s="38">
        <v>0</v>
      </c>
      <c r="V41" s="38">
        <v>1.95704854626263E-3</v>
      </c>
      <c r="W41" s="38">
        <v>1.56895586844444E-3</v>
      </c>
      <c r="X41" s="38">
        <v>5.8379753244444405E-4</v>
      </c>
      <c r="Y41" s="38">
        <v>7.2974691555555604E-4</v>
      </c>
      <c r="Z41" s="38">
        <v>0</v>
      </c>
      <c r="AA41" s="38">
        <v>0</v>
      </c>
      <c r="AB41" s="38">
        <v>6.5677222399999999E-4</v>
      </c>
      <c r="AC41" s="38">
        <v>0</v>
      </c>
      <c r="AD41" s="38">
        <v>0</v>
      </c>
      <c r="AE41" s="38">
        <v>0</v>
      </c>
      <c r="AF41" s="38">
        <v>0</v>
      </c>
      <c r="AG41" s="38">
        <v>0.50501803587878802</v>
      </c>
      <c r="AH41" s="38">
        <v>0.58320046678626303</v>
      </c>
      <c r="AI41" s="38">
        <v>7</v>
      </c>
      <c r="AJ41" s="38">
        <v>2</v>
      </c>
      <c r="AK41" s="38">
        <v>0</v>
      </c>
      <c r="AL41" s="38">
        <v>1</v>
      </c>
      <c r="AM41" s="38">
        <v>3</v>
      </c>
      <c r="AN41" s="38">
        <v>2</v>
      </c>
      <c r="AO41" s="38">
        <v>2</v>
      </c>
      <c r="AP41" s="38">
        <v>6</v>
      </c>
      <c r="AQ41" s="38">
        <v>3</v>
      </c>
      <c r="AR41" s="38">
        <v>0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114</v>
      </c>
      <c r="D42" s="38">
        <v>714.76543209876502</v>
      </c>
      <c r="E42" s="38">
        <v>675.7</v>
      </c>
      <c r="F42" s="38">
        <v>1.7386812088888901E-3</v>
      </c>
      <c r="G42" s="38">
        <v>5.9271929824561402</v>
      </c>
      <c r="H42" s="38">
        <v>3.0472675924210501E-2</v>
      </c>
      <c r="I42" s="38">
        <v>2.3700970163274899E-2</v>
      </c>
      <c r="J42" s="38">
        <v>2.70868230437427E-2</v>
      </c>
      <c r="K42" s="38">
        <v>3.0472675924210501E-2</v>
      </c>
      <c r="L42" s="38">
        <v>166.80180433210799</v>
      </c>
      <c r="M42" s="38">
        <v>2.5767255515733298</v>
      </c>
      <c r="N42" s="38">
        <v>8.6918714626184196E-2</v>
      </c>
      <c r="O42" s="38">
        <v>0.60284819370020204</v>
      </c>
      <c r="P42" s="38">
        <v>0.118309353168485</v>
      </c>
      <c r="Q42" s="38">
        <v>9.6259714201212099E-2</v>
      </c>
      <c r="R42" s="38">
        <v>4.6549237819798001E-2</v>
      </c>
      <c r="S42" s="38">
        <v>1.5332007023838401E-5</v>
      </c>
      <c r="T42" s="38">
        <v>4.9552414453333297E-2</v>
      </c>
      <c r="U42" s="38">
        <v>0</v>
      </c>
      <c r="V42" s="38">
        <v>9.3256537567676708E-3</v>
      </c>
      <c r="W42" s="38">
        <v>7.4763291982222202E-3</v>
      </c>
      <c r="X42" s="38">
        <v>2.78188993422222E-3</v>
      </c>
      <c r="Y42" s="38">
        <v>3.4773624177777802E-3</v>
      </c>
      <c r="Z42" s="38">
        <v>0</v>
      </c>
      <c r="AA42" s="38">
        <v>0</v>
      </c>
      <c r="AB42" s="38">
        <v>3.1296261760000001E-3</v>
      </c>
      <c r="AC42" s="38">
        <v>0</v>
      </c>
      <c r="AD42" s="38">
        <v>0</v>
      </c>
      <c r="AE42" s="38">
        <v>0</v>
      </c>
      <c r="AF42" s="38">
        <v>0</v>
      </c>
      <c r="AG42" s="38">
        <v>2.4064928550303</v>
      </c>
      <c r="AH42" s="38">
        <v>2.7790448195167698</v>
      </c>
      <c r="AI42" s="38">
        <v>16</v>
      </c>
      <c r="AJ42" s="38">
        <v>28</v>
      </c>
      <c r="AK42" s="38">
        <v>8</v>
      </c>
      <c r="AL42" s="38">
        <v>26</v>
      </c>
      <c r="AM42" s="38">
        <v>6</v>
      </c>
      <c r="AN42" s="38">
        <v>6</v>
      </c>
      <c r="AO42" s="38">
        <v>6</v>
      </c>
      <c r="AP42" s="38">
        <v>9</v>
      </c>
      <c r="AQ42" s="38">
        <v>4</v>
      </c>
      <c r="AR42" s="38">
        <v>1</v>
      </c>
      <c r="AS42" s="38">
        <v>4</v>
      </c>
    </row>
    <row r="43" spans="1:45" x14ac:dyDescent="0.25">
      <c r="A43" s="38" t="s">
        <v>293</v>
      </c>
      <c r="B43" s="38" t="s">
        <v>262</v>
      </c>
      <c r="C43" s="38">
        <v>786</v>
      </c>
      <c r="D43" s="38">
        <v>1124.6896551724101</v>
      </c>
      <c r="E43" s="38">
        <v>10608.77</v>
      </c>
      <c r="F43" s="38">
        <v>4.29536659431725E-2</v>
      </c>
      <c r="G43" s="38">
        <v>13.497162849872799</v>
      </c>
      <c r="H43" s="38">
        <v>1.5331154613563001</v>
      </c>
      <c r="I43" s="38">
        <v>1.22649236908505</v>
      </c>
      <c r="J43" s="38">
        <v>1.3031481421528599</v>
      </c>
      <c r="K43" s="38">
        <v>1.4564596882884899</v>
      </c>
      <c r="L43" s="38">
        <v>4166.9351331471498</v>
      </c>
      <c r="M43" s="38">
        <v>52.317565118784401</v>
      </c>
      <c r="N43" s="38">
        <v>3.9737945546886499</v>
      </c>
      <c r="O43" s="38">
        <v>5.1973935791238501</v>
      </c>
      <c r="P43" s="38">
        <v>5.1759167461522599</v>
      </c>
      <c r="Q43" s="38">
        <v>1.0953184815509101</v>
      </c>
      <c r="R43" s="38">
        <v>4.6175190888910196</v>
      </c>
      <c r="S43" s="38">
        <v>5.1544399131807004E-4</v>
      </c>
      <c r="T43" s="38">
        <v>0.75168915400552305</v>
      </c>
      <c r="U43" s="38">
        <v>2.36245162687449E-2</v>
      </c>
      <c r="V43" s="38">
        <v>0.135304047720992</v>
      </c>
      <c r="W43" s="38">
        <v>9.0202698480661703E-2</v>
      </c>
      <c r="X43" s="38">
        <v>1.52485514098263E-2</v>
      </c>
      <c r="Y43" s="38">
        <v>7.5168915400551902E-3</v>
      </c>
      <c r="Z43" s="38">
        <v>1.5892856398973702E-2</v>
      </c>
      <c r="AA43" s="38">
        <v>6.2282815617600001E-3</v>
      </c>
      <c r="AB43" s="38">
        <v>4.93967158346484E-2</v>
      </c>
      <c r="AC43" s="38">
        <v>9.2350381777820095E-2</v>
      </c>
      <c r="AD43" s="38">
        <v>0.236245162687446</v>
      </c>
      <c r="AE43" s="38">
        <v>3.4362932754538E-2</v>
      </c>
      <c r="AF43" s="38">
        <v>0.18040539696132299</v>
      </c>
      <c r="AG43" s="38">
        <v>27.382962038772298</v>
      </c>
      <c r="AH43" s="38">
        <v>40.3206062208559</v>
      </c>
      <c r="AI43" s="38">
        <v>8</v>
      </c>
      <c r="AJ43" s="38">
        <v>77</v>
      </c>
      <c r="AK43" s="38">
        <v>93</v>
      </c>
      <c r="AL43" s="38">
        <v>283</v>
      </c>
      <c r="AM43" s="38">
        <v>17</v>
      </c>
      <c r="AN43" s="38">
        <v>17</v>
      </c>
      <c r="AO43" s="38">
        <v>46</v>
      </c>
      <c r="AP43" s="38">
        <v>136</v>
      </c>
      <c r="AQ43" s="38">
        <v>90</v>
      </c>
      <c r="AR43" s="38">
        <v>7</v>
      </c>
      <c r="AS43" s="38">
        <v>12</v>
      </c>
    </row>
    <row r="44" spans="1:45" x14ac:dyDescent="0.25">
      <c r="A44" s="38" t="s">
        <v>293</v>
      </c>
      <c r="B44" s="38" t="s">
        <v>263</v>
      </c>
      <c r="C44" s="38">
        <v>4010</v>
      </c>
      <c r="D44" s="38">
        <v>1060.44444444444</v>
      </c>
      <c r="E44" s="38">
        <v>97384.539999999703</v>
      </c>
      <c r="F44" s="38">
        <v>0.37177521990401002</v>
      </c>
      <c r="G44" s="38">
        <v>24.285421446383999</v>
      </c>
      <c r="H44" s="38">
        <v>13.2695155411892</v>
      </c>
      <c r="I44" s="38">
        <v>10.6156124329513</v>
      </c>
      <c r="J44" s="38">
        <v>11.2790882100107</v>
      </c>
      <c r="K44" s="38">
        <v>12.606039764129701</v>
      </c>
      <c r="L44" s="38">
        <v>36065.914082887299</v>
      </c>
      <c r="M44" s="38">
        <v>452.82221784305898</v>
      </c>
      <c r="N44" s="38">
        <v>33.165866408057802</v>
      </c>
      <c r="O44" s="38">
        <v>44.9848016083847</v>
      </c>
      <c r="P44" s="38">
        <v>44.7989139984318</v>
      </c>
      <c r="Q44" s="38">
        <v>9.4802681075520194</v>
      </c>
      <c r="R44" s="38">
        <v>39.965836139680398</v>
      </c>
      <c r="S44" s="38">
        <v>4.46130263884798E-3</v>
      </c>
      <c r="T44" s="38">
        <v>6.50606634832004</v>
      </c>
      <c r="U44" s="38">
        <v>0.20447637094719601</v>
      </c>
      <c r="V44" s="38">
        <v>1.1710919426976001</v>
      </c>
      <c r="W44" s="38">
        <v>0.78072796179839798</v>
      </c>
      <c r="X44" s="38">
        <v>0.13198020306591901</v>
      </c>
      <c r="Y44" s="38">
        <v>6.5060663483199693E-2</v>
      </c>
      <c r="Z44" s="38">
        <v>0.13755683136447999</v>
      </c>
      <c r="AA44" s="38">
        <v>5.3907406886079902E-2</v>
      </c>
      <c r="AB44" s="38">
        <v>0.42754150288960602</v>
      </c>
      <c r="AC44" s="38">
        <v>0.79931672279362098</v>
      </c>
      <c r="AD44" s="38">
        <v>2.04476370947194</v>
      </c>
      <c r="AE44" s="38">
        <v>0.29742017592320402</v>
      </c>
      <c r="AF44" s="38">
        <v>1.5614559235968</v>
      </c>
      <c r="AG44" s="38">
        <v>237.006702688812</v>
      </c>
      <c r="AH44" s="38">
        <v>348.98539892388101</v>
      </c>
      <c r="AI44" s="38">
        <v>126</v>
      </c>
      <c r="AJ44" s="38">
        <v>813</v>
      </c>
      <c r="AK44" s="38">
        <v>893</v>
      </c>
      <c r="AL44" s="38">
        <v>1545</v>
      </c>
      <c r="AM44" s="38">
        <v>121</v>
      </c>
      <c r="AN44" s="38">
        <v>56</v>
      </c>
      <c r="AO44" s="38">
        <v>35</v>
      </c>
      <c r="AP44" s="38">
        <v>77</v>
      </c>
      <c r="AQ44" s="38">
        <v>259</v>
      </c>
      <c r="AR44" s="38">
        <v>44</v>
      </c>
      <c r="AS44" s="38">
        <v>41</v>
      </c>
    </row>
    <row r="45" spans="1:45" x14ac:dyDescent="0.25">
      <c r="A45" s="38" t="s">
        <v>293</v>
      </c>
      <c r="B45" s="38" t="s">
        <v>264</v>
      </c>
      <c r="C45" s="38">
        <v>72</v>
      </c>
      <c r="D45" s="38">
        <v>1069.5</v>
      </c>
      <c r="E45" s="38">
        <v>7029.85</v>
      </c>
      <c r="F45" s="38">
        <v>2.7066328470000001E-2</v>
      </c>
      <c r="G45" s="38">
        <v>97.636805555555597</v>
      </c>
      <c r="H45" s="38">
        <v>0.961229425233046</v>
      </c>
      <c r="I45" s="38">
        <v>0.768017480462585</v>
      </c>
      <c r="J45" s="38">
        <v>0.81632046665519997</v>
      </c>
      <c r="K45" s="38">
        <v>0.91292643904043103</v>
      </c>
      <c r="L45" s="38">
        <v>2625.7045248746999</v>
      </c>
      <c r="M45" s="38">
        <v>32.966788076459999</v>
      </c>
      <c r="N45" s="38">
        <v>2.5040011446705401</v>
      </c>
      <c r="O45" s="38">
        <v>3.2750257448700002</v>
      </c>
      <c r="P45" s="38">
        <v>3.2614925806350001</v>
      </c>
      <c r="Q45" s="38">
        <v>0.69019137598500002</v>
      </c>
      <c r="R45" s="38">
        <v>2.9096303105249999</v>
      </c>
      <c r="S45" s="38">
        <v>3.2479594163999998E-4</v>
      </c>
      <c r="T45" s="38">
        <v>0.47366074822499998</v>
      </c>
      <c r="U45" s="38">
        <v>1.48864806585E-2</v>
      </c>
      <c r="V45" s="38">
        <v>8.5258934680499998E-2</v>
      </c>
      <c r="W45" s="38">
        <v>5.6839289787000001E-2</v>
      </c>
      <c r="X45" s="38">
        <v>9.6085466068499999E-3</v>
      </c>
      <c r="Y45" s="38">
        <v>4.7366074822499998E-3</v>
      </c>
      <c r="Z45" s="38">
        <v>1.0014541533900001E-2</v>
      </c>
      <c r="AA45" s="38">
        <v>3.9246176281499999E-3</v>
      </c>
      <c r="AB45" s="38">
        <v>3.1126277740499999E-2</v>
      </c>
      <c r="AC45" s="38">
        <v>5.81926062105E-2</v>
      </c>
      <c r="AD45" s="38">
        <v>0.14886480658500001</v>
      </c>
      <c r="AE45" s="38">
        <v>2.1653062776000001E-2</v>
      </c>
      <c r="AF45" s="38">
        <v>0.113678579574</v>
      </c>
      <c r="AG45" s="38">
        <v>17.254784399624999</v>
      </c>
      <c r="AH45" s="38">
        <v>25.407162534788998</v>
      </c>
      <c r="AI45" s="38">
        <v>16</v>
      </c>
      <c r="AJ45" s="38">
        <v>22</v>
      </c>
      <c r="AK45" s="38">
        <v>11</v>
      </c>
      <c r="AL45" s="38">
        <v>14</v>
      </c>
      <c r="AM45" s="38">
        <v>3</v>
      </c>
      <c r="AN45" s="38">
        <v>0</v>
      </c>
      <c r="AO45" s="38">
        <v>1</v>
      </c>
      <c r="AP45" s="38">
        <v>3</v>
      </c>
      <c r="AQ45" s="38">
        <v>2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5047</v>
      </c>
      <c r="D46" s="38">
        <v>714.76543209876502</v>
      </c>
      <c r="E46" s="38">
        <v>26842.429999999698</v>
      </c>
      <c r="F46" s="38">
        <v>6.9069747879113005E-2</v>
      </c>
      <c r="G46" s="38">
        <v>5.3184921735683899</v>
      </c>
      <c r="H46" s="38">
        <v>7.7039334172854996</v>
      </c>
      <c r="I46" s="38">
        <v>6.0398837991519398</v>
      </c>
      <c r="J46" s="38">
        <v>6.5329355378580196</v>
      </c>
      <c r="K46" s="38">
        <v>7.2725131459174701</v>
      </c>
      <c r="L46" s="38">
        <v>6700.4562417526304</v>
      </c>
      <c r="M46" s="38">
        <v>84.126952916756196</v>
      </c>
      <c r="N46" s="38">
        <v>3.1949425268946801</v>
      </c>
      <c r="O46" s="38">
        <v>8.3574394933724694</v>
      </c>
      <c r="P46" s="38">
        <v>8.3229046194332099</v>
      </c>
      <c r="Q46" s="38">
        <v>1.76127857091735</v>
      </c>
      <c r="R46" s="38">
        <v>7.4249978970044701</v>
      </c>
      <c r="S46" s="38">
        <v>8.2883697454932395E-4</v>
      </c>
      <c r="T46" s="38">
        <v>1.20872058788445</v>
      </c>
      <c r="U46" s="38">
        <v>3.7988361333510502E-2</v>
      </c>
      <c r="V46" s="38">
        <v>0.21756970581919999</v>
      </c>
      <c r="W46" s="38">
        <v>0.14504647054613201</v>
      </c>
      <c r="X46" s="38">
        <v>2.4519760497083501E-2</v>
      </c>
      <c r="Y46" s="38">
        <v>1.20872058788449E-2</v>
      </c>
      <c r="Z46" s="38">
        <v>2.5555806715270898E-2</v>
      </c>
      <c r="AA46" s="38">
        <v>1.0015113442471199E-2</v>
      </c>
      <c r="AB46" s="38">
        <v>7.9430210060978196E-2</v>
      </c>
      <c r="AC46" s="38">
        <v>0.148499957940086</v>
      </c>
      <c r="AD46" s="38">
        <v>0.379883613335116</v>
      </c>
      <c r="AE46" s="38">
        <v>5.5255798303286002E-2</v>
      </c>
      <c r="AF46" s="38">
        <v>0.29009294109226502</v>
      </c>
      <c r="AG46" s="38">
        <v>44.031964272932399</v>
      </c>
      <c r="AH46" s="38">
        <v>64.835772334120705</v>
      </c>
      <c r="AI46" s="38">
        <v>322</v>
      </c>
      <c r="AJ46" s="38">
        <v>391</v>
      </c>
      <c r="AK46" s="38">
        <v>411</v>
      </c>
      <c r="AL46" s="38">
        <v>2322</v>
      </c>
      <c r="AM46" s="38">
        <v>198</v>
      </c>
      <c r="AN46" s="38">
        <v>298</v>
      </c>
      <c r="AO46" s="38">
        <v>230</v>
      </c>
      <c r="AP46" s="38">
        <v>407</v>
      </c>
      <c r="AQ46" s="38">
        <v>389</v>
      </c>
      <c r="AR46" s="38">
        <v>43</v>
      </c>
      <c r="AS46" s="38">
        <v>36</v>
      </c>
    </row>
    <row r="47" spans="1:45" x14ac:dyDescent="0.25">
      <c r="A47" s="38" t="s">
        <v>293</v>
      </c>
      <c r="B47" s="38" t="s">
        <v>266</v>
      </c>
      <c r="C47" s="38">
        <v>8378</v>
      </c>
      <c r="D47" s="38">
        <v>802.59090909090901</v>
      </c>
      <c r="E47" s="38">
        <v>55014.230000000302</v>
      </c>
      <c r="F47" s="38">
        <v>0.15895411512709001</v>
      </c>
      <c r="G47" s="38">
        <v>6.5665111005013399</v>
      </c>
      <c r="H47" s="38">
        <v>14.183597965186401</v>
      </c>
      <c r="I47" s="38">
        <v>11.063206412845901</v>
      </c>
      <c r="J47" s="38">
        <v>11.9142222907558</v>
      </c>
      <c r="K47" s="38">
        <v>13.474418066927001</v>
      </c>
      <c r="L47" s="38">
        <v>15420.138708479401</v>
      </c>
      <c r="M47" s="38">
        <v>193.60611222479</v>
      </c>
      <c r="N47" s="38">
        <v>9.6285381223943602</v>
      </c>
      <c r="O47" s="38">
        <v>19.2334479303777</v>
      </c>
      <c r="P47" s="38">
        <v>19.153970872814298</v>
      </c>
      <c r="Q47" s="38">
        <v>4.0533299357407904</v>
      </c>
      <c r="R47" s="38">
        <v>17.0875673761618</v>
      </c>
      <c r="S47" s="38">
        <v>1.9074493815250601E-3</v>
      </c>
      <c r="T47" s="38">
        <v>2.7816970147239202</v>
      </c>
      <c r="U47" s="38">
        <v>8.7424763319897403E-2</v>
      </c>
      <c r="V47" s="38">
        <v>0.50070546265037996</v>
      </c>
      <c r="W47" s="38">
        <v>0.33380364176692001</v>
      </c>
      <c r="X47" s="38">
        <v>5.6428710870116097E-2</v>
      </c>
      <c r="Y47" s="38">
        <v>2.78169701472415E-2</v>
      </c>
      <c r="Z47" s="38">
        <v>5.8813022597020703E-2</v>
      </c>
      <c r="AA47" s="38">
        <v>2.30483466934286E-2</v>
      </c>
      <c r="AB47" s="38">
        <v>0.18279723239614101</v>
      </c>
      <c r="AC47" s="38">
        <v>0.34175134752323899</v>
      </c>
      <c r="AD47" s="38">
        <v>0.87424763319897603</v>
      </c>
      <c r="AE47" s="38">
        <v>0.12716329210167199</v>
      </c>
      <c r="AF47" s="38">
        <v>0.66760728353383902</v>
      </c>
      <c r="AG47" s="38">
        <v>101.33324839351999</v>
      </c>
      <c r="AH47" s="38">
        <v>149.21022786980299</v>
      </c>
      <c r="AI47" s="38">
        <v>697</v>
      </c>
      <c r="AJ47" s="38">
        <v>1007</v>
      </c>
      <c r="AK47" s="38">
        <v>763</v>
      </c>
      <c r="AL47" s="38">
        <v>4529</v>
      </c>
      <c r="AM47" s="38">
        <v>238</v>
      </c>
      <c r="AN47" s="38">
        <v>464</v>
      </c>
      <c r="AO47" s="38">
        <v>186</v>
      </c>
      <c r="AP47" s="38">
        <v>193</v>
      </c>
      <c r="AQ47" s="38">
        <v>250</v>
      </c>
      <c r="AR47" s="38">
        <v>13</v>
      </c>
      <c r="AS47" s="38">
        <v>38</v>
      </c>
    </row>
    <row r="48" spans="1:45" x14ac:dyDescent="0.25">
      <c r="A48" s="38" t="s">
        <v>293</v>
      </c>
      <c r="B48" s="38" t="s">
        <v>267</v>
      </c>
      <c r="C48" s="38">
        <v>894</v>
      </c>
      <c r="D48" s="38">
        <v>646.30198019802003</v>
      </c>
      <c r="E48" s="38">
        <v>5417.3</v>
      </c>
      <c r="F48" s="38">
        <v>1.26043621823762E-2</v>
      </c>
      <c r="G48" s="38">
        <v>6.0596196868008896</v>
      </c>
      <c r="H48" s="38">
        <v>0.14621060131556399</v>
      </c>
      <c r="I48" s="38">
        <v>0.112469693319664</v>
      </c>
      <c r="J48" s="38">
        <v>0.12371666265163</v>
      </c>
      <c r="K48" s="38">
        <v>0.13496363198359801</v>
      </c>
      <c r="L48" s="38">
        <v>1222.74917531233</v>
      </c>
      <c r="M48" s="38">
        <v>15.3521131381342</v>
      </c>
      <c r="N48" s="38">
        <v>1.6241742647303801</v>
      </c>
      <c r="O48" s="38">
        <v>1.5251278240675299</v>
      </c>
      <c r="P48" s="38">
        <v>1.51882564297634</v>
      </c>
      <c r="Q48" s="38">
        <v>0.32141123565059398</v>
      </c>
      <c r="R48" s="38">
        <v>1.3549689346054501</v>
      </c>
      <c r="S48" s="38">
        <v>1.51252346188515E-4</v>
      </c>
      <c r="T48" s="38">
        <v>0.22057633819158201</v>
      </c>
      <c r="U48" s="38">
        <v>6.9323992003069599E-3</v>
      </c>
      <c r="V48" s="38">
        <v>3.9703740874485097E-2</v>
      </c>
      <c r="W48" s="38">
        <v>2.64691605829903E-2</v>
      </c>
      <c r="X48" s="38">
        <v>4.4745485747435601E-3</v>
      </c>
      <c r="Y48" s="38">
        <v>2.20576338191585E-3</v>
      </c>
      <c r="Z48" s="38">
        <v>4.6636140074792203E-3</v>
      </c>
      <c r="AA48" s="38">
        <v>1.8276325164445599E-3</v>
      </c>
      <c r="AB48" s="38">
        <v>1.4495016509732599E-2</v>
      </c>
      <c r="AC48" s="38">
        <v>2.70993786921091E-2</v>
      </c>
      <c r="AD48" s="38">
        <v>6.9323992003069407E-2</v>
      </c>
      <c r="AE48" s="38">
        <v>1.0083489745900899E-2</v>
      </c>
      <c r="AF48" s="38">
        <v>5.2938321165980497E-2</v>
      </c>
      <c r="AG48" s="38">
        <v>8.0352808912649198</v>
      </c>
      <c r="AH48" s="38">
        <v>11.831714780596601</v>
      </c>
      <c r="AI48" s="38">
        <v>40</v>
      </c>
      <c r="AJ48" s="38">
        <v>64</v>
      </c>
      <c r="AK48" s="38">
        <v>40</v>
      </c>
      <c r="AL48" s="38">
        <v>104</v>
      </c>
      <c r="AM48" s="38">
        <v>30</v>
      </c>
      <c r="AN48" s="38">
        <v>41</v>
      </c>
      <c r="AO48" s="38">
        <v>87</v>
      </c>
      <c r="AP48" s="38">
        <v>173</v>
      </c>
      <c r="AQ48" s="38">
        <v>276</v>
      </c>
      <c r="AR48" s="38">
        <v>39</v>
      </c>
      <c r="AS48" s="38">
        <v>0</v>
      </c>
    </row>
    <row r="49" spans="1:45" x14ac:dyDescent="0.25">
      <c r="A49" s="38" t="s">
        <v>293</v>
      </c>
      <c r="B49" s="38" t="s">
        <v>268</v>
      </c>
      <c r="C49" s="38">
        <v>12</v>
      </c>
      <c r="D49" s="38">
        <v>384.62732919254699</v>
      </c>
      <c r="E49" s="38">
        <v>106</v>
      </c>
      <c r="F49" s="38">
        <v>1.4677378881987601E-4</v>
      </c>
      <c r="G49" s="38">
        <v>8.8333333333333304</v>
      </c>
      <c r="H49" s="38">
        <v>1.7025759503105601E-3</v>
      </c>
      <c r="I49" s="38">
        <v>1.3096738079311999E-3</v>
      </c>
      <c r="J49" s="38">
        <v>1.4406411887243199E-3</v>
      </c>
      <c r="K49" s="38">
        <v>1.5716085695174401E-3</v>
      </c>
      <c r="L49" s="38">
        <v>14.2385252534161</v>
      </c>
      <c r="M49" s="38">
        <v>0.17877047478260899</v>
      </c>
      <c r="N49" s="38">
        <v>1.89129927471882E-2</v>
      </c>
      <c r="O49" s="38">
        <v>1.7759628447205002E-2</v>
      </c>
      <c r="P49" s="38">
        <v>1.7686241552794999E-2</v>
      </c>
      <c r="Q49" s="38">
        <v>3.7427316149068299E-3</v>
      </c>
      <c r="R49" s="38">
        <v>1.57781822981366E-2</v>
      </c>
      <c r="S49" s="38">
        <v>1.76128546583851E-6</v>
      </c>
      <c r="T49" s="38">
        <v>2.5685413043478301E-3</v>
      </c>
      <c r="U49" s="38">
        <v>8.0725583850931696E-5</v>
      </c>
      <c r="V49" s="38">
        <v>4.6233743478260901E-4</v>
      </c>
      <c r="W49" s="38">
        <v>3.0822495652173899E-4</v>
      </c>
      <c r="X49" s="38">
        <v>5.2104695031055903E-5</v>
      </c>
      <c r="Y49" s="38">
        <v>2.5685413043478301E-5</v>
      </c>
      <c r="Z49" s="38">
        <v>5.4306301863354E-5</v>
      </c>
      <c r="AA49" s="38">
        <v>2.1282199378882E-5</v>
      </c>
      <c r="AB49" s="38">
        <v>1.6878985714285699E-4</v>
      </c>
      <c r="AC49" s="38">
        <v>3.15563645962733E-4</v>
      </c>
      <c r="AD49" s="38">
        <v>8.0725583850931699E-4</v>
      </c>
      <c r="AE49" s="38">
        <v>1.17419031055901E-4</v>
      </c>
      <c r="AF49" s="38">
        <v>6.1644991304347799E-4</v>
      </c>
      <c r="AG49" s="38">
        <v>9.3568290372670795E-2</v>
      </c>
      <c r="AH49" s="38">
        <v>0.13777655556521701</v>
      </c>
      <c r="AI49" s="38">
        <v>0</v>
      </c>
      <c r="AJ49" s="38">
        <v>1</v>
      </c>
      <c r="AK49" s="38">
        <v>4</v>
      </c>
      <c r="AL49" s="38">
        <v>1</v>
      </c>
      <c r="AM49" s="38">
        <v>0</v>
      </c>
      <c r="AN49" s="38">
        <v>0</v>
      </c>
      <c r="AO49" s="38">
        <v>0</v>
      </c>
      <c r="AP49" s="38">
        <v>3</v>
      </c>
      <c r="AQ49" s="38">
        <v>1</v>
      </c>
      <c r="AR49" s="38">
        <v>0</v>
      </c>
      <c r="AS49" s="38">
        <v>2</v>
      </c>
    </row>
    <row r="50" spans="1:45" x14ac:dyDescent="0.25">
      <c r="A50" s="38" t="s">
        <v>293</v>
      </c>
      <c r="B50" s="38" t="s">
        <v>269</v>
      </c>
      <c r="C50" s="38">
        <v>1460</v>
      </c>
      <c r="D50" s="38">
        <v>116.5</v>
      </c>
      <c r="E50" s="38">
        <v>8802.15</v>
      </c>
      <c r="F50" s="38">
        <v>3.69162171000005E-3</v>
      </c>
      <c r="G50" s="38">
        <v>6.0288698630136999</v>
      </c>
      <c r="H50" s="38">
        <v>9.5527811018768199E-2</v>
      </c>
      <c r="I50" s="38">
        <v>7.2469373876307405E-2</v>
      </c>
      <c r="J50" s="38">
        <v>7.9057498774152093E-2</v>
      </c>
      <c r="K50" s="38">
        <v>8.8939686120925301E-2</v>
      </c>
      <c r="L50" s="38">
        <v>358.12422208710302</v>
      </c>
      <c r="M50" s="38">
        <v>4.49639524277997</v>
      </c>
      <c r="N50" s="38">
        <v>0.36998530286776699</v>
      </c>
      <c r="O50" s="38">
        <v>0.44668622691000298</v>
      </c>
      <c r="P50" s="38">
        <v>0.44484041605500801</v>
      </c>
      <c r="Q50" s="38">
        <v>9.4136353604999598E-2</v>
      </c>
      <c r="R50" s="38">
        <v>0.39684933382500398</v>
      </c>
      <c r="S50" s="38">
        <v>4.4299460520000501E-5</v>
      </c>
      <c r="T50" s="38">
        <v>6.4603379924999593E-2</v>
      </c>
      <c r="U50" s="38">
        <v>2.0303919405000401E-3</v>
      </c>
      <c r="V50" s="38">
        <v>1.1628608386500001E-2</v>
      </c>
      <c r="W50" s="38">
        <v>7.7524055909999699E-3</v>
      </c>
      <c r="X50" s="38">
        <v>1.3105257070499901E-3</v>
      </c>
      <c r="Y50" s="38">
        <v>6.4603379925000598E-4</v>
      </c>
      <c r="Z50" s="38">
        <v>1.3659000327E-3</v>
      </c>
      <c r="AA50" s="38">
        <v>5.3528514794999496E-4</v>
      </c>
      <c r="AB50" s="38">
        <v>4.2453649664999198E-3</v>
      </c>
      <c r="AC50" s="38">
        <v>7.9369866764998995E-3</v>
      </c>
      <c r="AD50" s="38">
        <v>2.0303919404999898E-2</v>
      </c>
      <c r="AE50" s="38">
        <v>2.9532973680000199E-3</v>
      </c>
      <c r="AF50" s="38">
        <v>1.55048111819999E-2</v>
      </c>
      <c r="AG50" s="38">
        <v>2.35340884012499</v>
      </c>
      <c r="AH50" s="38">
        <v>3.4653252991769601</v>
      </c>
      <c r="AI50" s="38">
        <v>19</v>
      </c>
      <c r="AJ50" s="38">
        <v>160</v>
      </c>
      <c r="AK50" s="38">
        <v>247</v>
      </c>
      <c r="AL50" s="38">
        <v>678</v>
      </c>
      <c r="AM50" s="38">
        <v>144</v>
      </c>
      <c r="AN50" s="38">
        <v>63</v>
      </c>
      <c r="AO50" s="38">
        <v>18</v>
      </c>
      <c r="AP50" s="38">
        <v>26</v>
      </c>
      <c r="AQ50" s="38">
        <v>88</v>
      </c>
      <c r="AR50" s="38">
        <v>1</v>
      </c>
      <c r="AS50" s="38">
        <v>16</v>
      </c>
    </row>
    <row r="51" spans="1:45" x14ac:dyDescent="0.25">
      <c r="A51" s="38" t="s">
        <v>293</v>
      </c>
      <c r="B51" s="38" t="s">
        <v>270</v>
      </c>
      <c r="C51" s="38">
        <v>5704</v>
      </c>
      <c r="D51" s="38">
        <v>157.488372093023</v>
      </c>
      <c r="E51" s="38">
        <v>28342.960000000501</v>
      </c>
      <c r="F51" s="38">
        <v>1.6069271870511801E-2</v>
      </c>
      <c r="G51" s="38">
        <v>4.9689621318374</v>
      </c>
      <c r="H51" s="38">
        <v>0.157726083898241</v>
      </c>
      <c r="I51" s="38">
        <v>0.12904861409856999</v>
      </c>
      <c r="J51" s="38">
        <v>0.14338734899840799</v>
      </c>
      <c r="K51" s="38">
        <v>0.157726083898241</v>
      </c>
      <c r="L51" s="38">
        <v>1558.8800641584101</v>
      </c>
      <c r="M51" s="38">
        <v>19.572373138284199</v>
      </c>
      <c r="N51" s="38">
        <v>2.3007288576766198</v>
      </c>
      <c r="O51" s="38">
        <v>1.9443818963319399</v>
      </c>
      <c r="P51" s="38">
        <v>1.93634726039649</v>
      </c>
      <c r="Q51" s="38">
        <v>0.40976643269804203</v>
      </c>
      <c r="R51" s="38">
        <v>1.72744672607998</v>
      </c>
      <c r="S51" s="38">
        <v>1.9283126244614099E-4</v>
      </c>
      <c r="T51" s="38">
        <v>0.28121225773395803</v>
      </c>
      <c r="U51" s="38">
        <v>8.8380995287819005E-3</v>
      </c>
      <c r="V51" s="38">
        <v>5.0618206392111301E-2</v>
      </c>
      <c r="W51" s="38">
        <v>3.3745470928072702E-2</v>
      </c>
      <c r="X51" s="38">
        <v>5.70459151403178E-3</v>
      </c>
      <c r="Y51" s="38">
        <v>2.8121225773396498E-3</v>
      </c>
      <c r="Z51" s="38">
        <v>5.9456305920894898E-3</v>
      </c>
      <c r="AA51" s="38">
        <v>2.3300444212241101E-3</v>
      </c>
      <c r="AB51" s="38">
        <v>1.8479662651088701E-2</v>
      </c>
      <c r="AC51" s="38">
        <v>3.4548934521600697E-2</v>
      </c>
      <c r="AD51" s="38">
        <v>8.8380995287815803E-2</v>
      </c>
      <c r="AE51" s="38">
        <v>1.2855417496409401E-2</v>
      </c>
      <c r="AF51" s="38">
        <v>6.7490941856145403E-2</v>
      </c>
      <c r="AG51" s="38">
        <v>10.2441608174511</v>
      </c>
      <c r="AH51" s="38">
        <v>15.084225504849901</v>
      </c>
      <c r="AI51" s="38">
        <v>288</v>
      </c>
      <c r="AJ51" s="38">
        <v>606</v>
      </c>
      <c r="AK51" s="38">
        <v>682</v>
      </c>
      <c r="AL51" s="38">
        <v>2266</v>
      </c>
      <c r="AM51" s="38">
        <v>371</v>
      </c>
      <c r="AN51" s="38">
        <v>390</v>
      </c>
      <c r="AO51" s="38">
        <v>345</v>
      </c>
      <c r="AP51" s="38">
        <v>331</v>
      </c>
      <c r="AQ51" s="38">
        <v>379</v>
      </c>
      <c r="AR51" s="38">
        <v>19</v>
      </c>
      <c r="AS51" s="38">
        <v>27</v>
      </c>
    </row>
    <row r="52" spans="1:45" x14ac:dyDescent="0.25">
      <c r="A52" s="38" t="s">
        <v>293</v>
      </c>
      <c r="B52" s="38" t="s">
        <v>271</v>
      </c>
      <c r="C52" s="38">
        <v>713</v>
      </c>
      <c r="D52" s="38">
        <v>350</v>
      </c>
      <c r="E52" s="38">
        <v>4098.3999999999996</v>
      </c>
      <c r="F52" s="38">
        <v>5.1639839999999904E-3</v>
      </c>
      <c r="G52" s="38">
        <v>5.7481065918653602</v>
      </c>
      <c r="H52" s="38">
        <v>5.9902214400000403E-2</v>
      </c>
      <c r="I52" s="38">
        <v>4.6078626461538097E-2</v>
      </c>
      <c r="J52" s="38">
        <v>5.0686489107692398E-2</v>
      </c>
      <c r="K52" s="38">
        <v>5.5294351753846303E-2</v>
      </c>
      <c r="L52" s="38">
        <v>500.958087839999</v>
      </c>
      <c r="M52" s="38">
        <v>6.2897325119999996</v>
      </c>
      <c r="N52" s="38">
        <v>0.66542120854053699</v>
      </c>
      <c r="O52" s="38">
        <v>0.62484206399999598</v>
      </c>
      <c r="P52" s="38">
        <v>0.622260072000002</v>
      </c>
      <c r="Q52" s="38">
        <v>0.13168159199999899</v>
      </c>
      <c r="R52" s="38">
        <v>0.55512828000000003</v>
      </c>
      <c r="S52" s="38">
        <v>6.1967808000000198E-5</v>
      </c>
      <c r="T52" s="38">
        <v>9.0369719999999307E-2</v>
      </c>
      <c r="U52" s="38">
        <v>2.8401912000000301E-3</v>
      </c>
      <c r="V52" s="38">
        <v>1.6266549599999899E-2</v>
      </c>
      <c r="W52" s="38">
        <v>1.08443664E-2</v>
      </c>
      <c r="X52" s="38">
        <v>1.8332143199999999E-3</v>
      </c>
      <c r="Y52" s="38">
        <v>9.0369719999999797E-4</v>
      </c>
      <c r="Z52" s="38">
        <v>1.9106740799999899E-3</v>
      </c>
      <c r="AA52" s="38">
        <v>7.4877768000000395E-4</v>
      </c>
      <c r="AB52" s="38">
        <v>5.9385816000000298E-3</v>
      </c>
      <c r="AC52" s="38">
        <v>1.11025656000001E-2</v>
      </c>
      <c r="AD52" s="38">
        <v>2.8401912000000001E-2</v>
      </c>
      <c r="AE52" s="38">
        <v>4.1311872000000102E-3</v>
      </c>
      <c r="AF52" s="38">
        <v>2.1688732799999999E-2</v>
      </c>
      <c r="AG52" s="38">
        <v>3.2920397999999902</v>
      </c>
      <c r="AH52" s="38">
        <v>4.8474317808000098</v>
      </c>
      <c r="AI52" s="38">
        <v>90</v>
      </c>
      <c r="AJ52" s="38">
        <v>141</v>
      </c>
      <c r="AK52" s="38">
        <v>73</v>
      </c>
      <c r="AL52" s="38">
        <v>316</v>
      </c>
      <c r="AM52" s="38">
        <v>10</v>
      </c>
      <c r="AN52" s="38">
        <v>11</v>
      </c>
      <c r="AO52" s="38">
        <v>21</v>
      </c>
      <c r="AP52" s="38">
        <v>12</v>
      </c>
      <c r="AQ52" s="38">
        <v>20</v>
      </c>
      <c r="AR52" s="38">
        <v>3</v>
      </c>
      <c r="AS52" s="38">
        <v>16</v>
      </c>
    </row>
    <row r="53" spans="1:45" x14ac:dyDescent="0.25">
      <c r="A53" s="38" t="s">
        <v>293</v>
      </c>
      <c r="B53" s="38" t="s">
        <v>272</v>
      </c>
      <c r="C53" s="38">
        <v>383</v>
      </c>
      <c r="D53" s="38">
        <v>1030.1759254656999</v>
      </c>
      <c r="E53" s="38">
        <v>5388.5</v>
      </c>
      <c r="F53" s="38">
        <v>1.99839707077391E-2</v>
      </c>
      <c r="G53" s="38">
        <v>14.0691906005222</v>
      </c>
      <c r="H53" s="38">
        <v>1.33408376759318E-2</v>
      </c>
      <c r="I53" s="38">
        <v>1.09865722037085E-2</v>
      </c>
      <c r="J53" s="38">
        <v>1.33408376759318E-2</v>
      </c>
      <c r="K53" s="38">
        <v>1.33408376759318E-2</v>
      </c>
      <c r="L53" s="38">
        <v>1465.18476435001</v>
      </c>
      <c r="M53" s="38">
        <v>0.119903824246434</v>
      </c>
      <c r="N53" s="38">
        <v>0.77238046785411296</v>
      </c>
      <c r="O53" s="38">
        <v>1.19903824246434</v>
      </c>
      <c r="P53" s="38">
        <v>1.7186214808655498E-2</v>
      </c>
      <c r="Q53" s="38">
        <v>3.9967941415477998E-4</v>
      </c>
      <c r="R53" s="38">
        <v>1.7186214808655498E-2</v>
      </c>
      <c r="S53" s="38">
        <v>2.1982367778512899E-5</v>
      </c>
      <c r="T53" s="38">
        <v>1.5987176566191199E-3</v>
      </c>
      <c r="U53" s="38">
        <v>1.4987978030804301E-4</v>
      </c>
      <c r="V53" s="38">
        <v>5.4556240032127496E-3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9.9919853538695293E-3</v>
      </c>
      <c r="AH53" s="38">
        <v>1.6257759529574001</v>
      </c>
      <c r="AI53" s="38">
        <v>1</v>
      </c>
      <c r="AJ53" s="38">
        <v>1</v>
      </c>
      <c r="AK53" s="38">
        <v>3</v>
      </c>
      <c r="AL53" s="38">
        <v>0</v>
      </c>
      <c r="AM53" s="38">
        <v>138</v>
      </c>
      <c r="AN53" s="38">
        <v>132</v>
      </c>
      <c r="AO53" s="38">
        <v>40</v>
      </c>
      <c r="AP53" s="38">
        <v>31</v>
      </c>
      <c r="AQ53" s="38">
        <v>31</v>
      </c>
      <c r="AR53" s="38">
        <v>6</v>
      </c>
      <c r="AS53" s="38">
        <v>0</v>
      </c>
    </row>
    <row r="54" spans="1:45" x14ac:dyDescent="0.25">
      <c r="A54" s="38" t="s">
        <v>293</v>
      </c>
      <c r="B54" s="38" t="s">
        <v>273</v>
      </c>
      <c r="C54" s="38">
        <v>17695</v>
      </c>
      <c r="D54" s="38">
        <v>1058.2465377901799</v>
      </c>
      <c r="E54" s="38">
        <v>423867.52</v>
      </c>
      <c r="F54" s="38">
        <v>1.6148028078780501</v>
      </c>
      <c r="G54" s="38">
        <v>23.954084204577502</v>
      </c>
      <c r="H54" s="38">
        <v>0.44388444876557098</v>
      </c>
      <c r="I54" s="38">
        <v>0.38047238465621402</v>
      </c>
      <c r="J54" s="38">
        <v>0.44388444876557098</v>
      </c>
      <c r="K54" s="38">
        <v>0.44388444876557098</v>
      </c>
      <c r="L54" s="38">
        <v>118394.112268025</v>
      </c>
      <c r="M54" s="38">
        <v>9.6888168472695497</v>
      </c>
      <c r="N54" s="38">
        <v>60.628924852363298</v>
      </c>
      <c r="O54" s="38">
        <v>96.888168472682807</v>
      </c>
      <c r="P54" s="38">
        <v>1.3887304147750801</v>
      </c>
      <c r="Q54" s="38">
        <v>3.2296056157563702E-2</v>
      </c>
      <c r="R54" s="38">
        <v>1.3887304147750801</v>
      </c>
      <c r="S54" s="38">
        <v>1.77628308866553E-3</v>
      </c>
      <c r="T54" s="38">
        <v>0.129184224630255</v>
      </c>
      <c r="U54" s="38">
        <v>1.2111021059085099E-2</v>
      </c>
      <c r="V54" s="38">
        <v>0.440841166550754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0.80740140393902504</v>
      </c>
      <c r="AH54" s="38">
        <v>131.370667632124</v>
      </c>
      <c r="AI54" s="38">
        <v>14</v>
      </c>
      <c r="AJ54" s="38">
        <v>13</v>
      </c>
      <c r="AK54" s="38">
        <v>10</v>
      </c>
      <c r="AL54" s="38">
        <v>28</v>
      </c>
      <c r="AM54" s="38">
        <v>8426</v>
      </c>
      <c r="AN54" s="38">
        <v>6431</v>
      </c>
      <c r="AO54" s="38">
        <v>1449</v>
      </c>
      <c r="AP54" s="38">
        <v>625</v>
      </c>
      <c r="AQ54" s="38">
        <v>605</v>
      </c>
      <c r="AR54" s="38">
        <v>86</v>
      </c>
      <c r="AS54" s="38">
        <v>8</v>
      </c>
    </row>
    <row r="55" spans="1:45" x14ac:dyDescent="0.25">
      <c r="A55" s="38" t="s">
        <v>293</v>
      </c>
      <c r="B55" s="38" t="s">
        <v>274</v>
      </c>
      <c r="C55" s="38">
        <v>1031</v>
      </c>
      <c r="D55" s="38">
        <v>1155.6984760223199</v>
      </c>
      <c r="E55" s="38">
        <v>221561.3</v>
      </c>
      <c r="F55" s="38">
        <v>0.921809004319883</v>
      </c>
      <c r="G55" s="38">
        <v>214.899418040737</v>
      </c>
      <c r="H55" s="38">
        <v>0.36198730515792399</v>
      </c>
      <c r="I55" s="38">
        <v>0.28958984412633798</v>
      </c>
      <c r="J55" s="38">
        <v>0.36198730515792399</v>
      </c>
      <c r="K55" s="38">
        <v>0.36198730515792399</v>
      </c>
      <c r="L55" s="38">
        <v>67585.1925787254</v>
      </c>
      <c r="M55" s="38">
        <v>5.5308540259192904</v>
      </c>
      <c r="N55" s="38">
        <v>37.663799046504202</v>
      </c>
      <c r="O55" s="38">
        <v>55.308540259193002</v>
      </c>
      <c r="P55" s="38">
        <v>0.79275574371509805</v>
      </c>
      <c r="Q55" s="38">
        <v>1.8436180086397701E-2</v>
      </c>
      <c r="R55" s="38">
        <v>0.79275574371509805</v>
      </c>
      <c r="S55" s="38">
        <v>1.0139899047518701E-3</v>
      </c>
      <c r="T55" s="38">
        <v>7.3744720345590695E-2</v>
      </c>
      <c r="U55" s="38">
        <v>6.9135675323991602E-3</v>
      </c>
      <c r="V55" s="38">
        <v>0.251653858179328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0.460904502159942</v>
      </c>
      <c r="AH55" s="38">
        <v>74.992849737439698</v>
      </c>
      <c r="AI55" s="38">
        <v>2</v>
      </c>
      <c r="AJ55" s="38">
        <v>6</v>
      </c>
      <c r="AK55" s="38">
        <v>0</v>
      </c>
      <c r="AL55" s="38">
        <v>9</v>
      </c>
      <c r="AM55" s="38">
        <v>591</v>
      </c>
      <c r="AN55" s="38">
        <v>230</v>
      </c>
      <c r="AO55" s="38">
        <v>92</v>
      </c>
      <c r="AP55" s="38">
        <v>57</v>
      </c>
      <c r="AQ55" s="38">
        <v>34</v>
      </c>
      <c r="AR55" s="38">
        <v>7</v>
      </c>
      <c r="AS55" s="38">
        <v>3</v>
      </c>
    </row>
    <row r="56" spans="1:45" x14ac:dyDescent="0.25">
      <c r="A56" s="38" t="s">
        <v>293</v>
      </c>
      <c r="B56" s="38" t="s">
        <v>275</v>
      </c>
      <c r="C56" s="38">
        <v>51</v>
      </c>
      <c r="D56" s="38">
        <v>1000</v>
      </c>
      <c r="E56" s="38">
        <v>904.6</v>
      </c>
      <c r="F56" s="38">
        <v>3.2565599999999999E-3</v>
      </c>
      <c r="G56" s="38">
        <v>17.737254901960799</v>
      </c>
      <c r="H56" s="38">
        <v>3.2565600000000001E-4</v>
      </c>
      <c r="I56" s="38">
        <v>3.2565600000000001E-4</v>
      </c>
      <c r="J56" s="38">
        <v>3.2565600000000001E-4</v>
      </c>
      <c r="K56" s="38">
        <v>3.2565600000000001E-4</v>
      </c>
      <c r="L56" s="38">
        <v>238.76446608000001</v>
      </c>
      <c r="M56" s="38">
        <v>1.9539359999999999E-2</v>
      </c>
      <c r="N56" s="38">
        <v>0.12586604400000001</v>
      </c>
      <c r="O56" s="38">
        <v>0.1953936</v>
      </c>
      <c r="P56" s="38">
        <v>2.8006416000000002E-3</v>
      </c>
      <c r="Q56" s="38">
        <v>6.5131199999999997E-5</v>
      </c>
      <c r="R56" s="38">
        <v>2.8006416000000002E-3</v>
      </c>
      <c r="S56" s="38">
        <v>3.5822159999999998E-6</v>
      </c>
      <c r="T56" s="38">
        <v>2.6052479999999999E-4</v>
      </c>
      <c r="U56" s="38">
        <v>2.4424199999999999E-5</v>
      </c>
      <c r="V56" s="38">
        <v>8.8904087999999997E-4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1.62828E-3</v>
      </c>
      <c r="AH56" s="38">
        <v>0.26493418223999998</v>
      </c>
      <c r="AI56" s="38">
        <v>0</v>
      </c>
      <c r="AJ56" s="38">
        <v>1</v>
      </c>
      <c r="AK56" s="38">
        <v>0</v>
      </c>
      <c r="AL56" s="38">
        <v>0</v>
      </c>
      <c r="AM56" s="38">
        <v>0</v>
      </c>
      <c r="AN56" s="38">
        <v>5</v>
      </c>
      <c r="AO56" s="38">
        <v>13</v>
      </c>
      <c r="AP56" s="38">
        <v>23</v>
      </c>
      <c r="AQ56" s="38">
        <v>7</v>
      </c>
      <c r="AR56" s="38">
        <v>0</v>
      </c>
      <c r="AS56" s="38">
        <v>2</v>
      </c>
    </row>
    <row r="57" spans="1:45" x14ac:dyDescent="0.25">
      <c r="A57" s="38" t="s">
        <v>293</v>
      </c>
      <c r="B57" s="38" t="s">
        <v>276</v>
      </c>
      <c r="C57" s="38">
        <v>2</v>
      </c>
      <c r="D57" s="38">
        <v>1000</v>
      </c>
      <c r="E57" s="38">
        <v>140</v>
      </c>
      <c r="F57" s="38">
        <v>5.04E-4</v>
      </c>
      <c r="G57" s="38">
        <v>70</v>
      </c>
      <c r="H57" s="38">
        <v>5.0399999999999999E-5</v>
      </c>
      <c r="I57" s="38">
        <v>5.0399999999999999E-5</v>
      </c>
      <c r="J57" s="38">
        <v>5.0399999999999999E-5</v>
      </c>
      <c r="K57" s="38">
        <v>5.0399999999999999E-5</v>
      </c>
      <c r="L57" s="38">
        <v>36.952272000000001</v>
      </c>
      <c r="M57" s="38">
        <v>3.0240000000000002E-3</v>
      </c>
      <c r="N57" s="38">
        <v>1.94796E-2</v>
      </c>
      <c r="O57" s="38">
        <v>3.024E-2</v>
      </c>
      <c r="P57" s="38">
        <v>4.3344E-4</v>
      </c>
      <c r="Q57" s="38">
        <v>1.008E-5</v>
      </c>
      <c r="R57" s="38">
        <v>4.3344E-4</v>
      </c>
      <c r="S57" s="38">
        <v>5.5440000000000004E-7</v>
      </c>
      <c r="T57" s="38">
        <v>4.032E-5</v>
      </c>
      <c r="U57" s="38">
        <v>3.7799999999999998E-6</v>
      </c>
      <c r="V57" s="38">
        <v>1.3759199999999999E-4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2.52E-4</v>
      </c>
      <c r="AH57" s="38">
        <v>4.1002416E-2</v>
      </c>
      <c r="AI57" s="38">
        <v>0</v>
      </c>
      <c r="AJ57" s="38">
        <v>0</v>
      </c>
      <c r="AK57" s="38">
        <v>0</v>
      </c>
      <c r="AL57" s="38">
        <v>1</v>
      </c>
      <c r="AM57" s="38">
        <v>0</v>
      </c>
      <c r="AN57" s="38">
        <v>0</v>
      </c>
      <c r="AO57" s="38">
        <v>0</v>
      </c>
      <c r="AP57" s="38">
        <v>1</v>
      </c>
      <c r="AQ57" s="38">
        <v>0</v>
      </c>
      <c r="AR57" s="38">
        <v>0</v>
      </c>
      <c r="AS57" s="38">
        <v>0</v>
      </c>
    </row>
    <row r="58" spans="1:45" x14ac:dyDescent="0.25">
      <c r="A58" s="38" t="s">
        <v>293</v>
      </c>
      <c r="B58" s="38" t="s">
        <v>277</v>
      </c>
      <c r="C58" s="38">
        <v>1</v>
      </c>
      <c r="D58" s="38">
        <v>50</v>
      </c>
      <c r="E58" s="38">
        <v>183</v>
      </c>
      <c r="F58" s="38">
        <v>3.294E-5</v>
      </c>
      <c r="G58" s="38">
        <v>183</v>
      </c>
      <c r="H58" s="38">
        <v>3.2940000000000001E-6</v>
      </c>
      <c r="I58" s="38">
        <v>3.2940000000000001E-6</v>
      </c>
      <c r="J58" s="38">
        <v>3.2940000000000001E-6</v>
      </c>
      <c r="K58" s="38">
        <v>3.2940000000000001E-6</v>
      </c>
      <c r="L58" s="38">
        <v>2.41509492</v>
      </c>
      <c r="M58" s="38">
        <v>1.9764000000000001E-4</v>
      </c>
      <c r="N58" s="38">
        <v>1.273131E-3</v>
      </c>
      <c r="O58" s="38">
        <v>1.9764000000000001E-3</v>
      </c>
      <c r="P58" s="38">
        <v>2.8328400000000001E-5</v>
      </c>
      <c r="Q58" s="38">
        <v>6.5880000000000005E-7</v>
      </c>
      <c r="R58" s="38">
        <v>2.8328400000000001E-5</v>
      </c>
      <c r="S58" s="38">
        <v>3.6233999999999999E-8</v>
      </c>
      <c r="T58" s="38">
        <v>2.6352000000000002E-6</v>
      </c>
      <c r="U58" s="38">
        <v>2.4704999999999998E-7</v>
      </c>
      <c r="V58" s="38">
        <v>8.9926200000000006E-6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1.647E-5</v>
      </c>
      <c r="AH58" s="38">
        <v>2.67980076E-3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1</v>
      </c>
      <c r="AR58" s="38">
        <v>0</v>
      </c>
      <c r="AS58" s="38">
        <v>0</v>
      </c>
    </row>
    <row r="59" spans="1:45" x14ac:dyDescent="0.25">
      <c r="A59" s="38" t="s">
        <v>293</v>
      </c>
      <c r="B59" s="38" t="s">
        <v>278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</row>
    <row r="60" spans="1:45" x14ac:dyDescent="0.25">
      <c r="A60" s="38" t="s">
        <v>293</v>
      </c>
      <c r="B60" s="38" t="s">
        <v>279</v>
      </c>
      <c r="C60" s="38">
        <v>254</v>
      </c>
      <c r="D60" s="38">
        <v>800</v>
      </c>
      <c r="E60" s="38">
        <v>15192.9</v>
      </c>
      <c r="F60" s="38">
        <v>4.3755552000000003E-2</v>
      </c>
      <c r="G60" s="38">
        <v>59.814566929133797</v>
      </c>
      <c r="H60" s="38">
        <v>4.3755551999999998E-3</v>
      </c>
      <c r="I60" s="38">
        <v>4.3755551999999998E-3</v>
      </c>
      <c r="J60" s="38">
        <v>4.3755551999999998E-3</v>
      </c>
      <c r="K60" s="38">
        <v>4.3755551999999998E-3</v>
      </c>
      <c r="L60" s="38">
        <v>3208.06956153599</v>
      </c>
      <c r="M60" s="38">
        <v>0.26253331199999902</v>
      </c>
      <c r="N60" s="38">
        <v>1.6911520847999899</v>
      </c>
      <c r="O60" s="38">
        <v>2.6253331199999899</v>
      </c>
      <c r="P60" s="38">
        <v>3.7629774719999898E-2</v>
      </c>
      <c r="Q60" s="38">
        <v>8.7511103999999705E-4</v>
      </c>
      <c r="R60" s="38">
        <v>3.7629774719999898E-2</v>
      </c>
      <c r="S60" s="38">
        <v>4.8131107199999803E-5</v>
      </c>
      <c r="T60" s="38">
        <v>3.5004441599999899E-3</v>
      </c>
      <c r="U60" s="38">
        <v>3.2816664000000201E-4</v>
      </c>
      <c r="V60" s="38">
        <v>1.1945265696000001E-2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2.1877776000000002E-2</v>
      </c>
      <c r="AH60" s="38">
        <v>3.5596891774079999</v>
      </c>
      <c r="AI60" s="38">
        <v>0</v>
      </c>
      <c r="AJ60" s="38">
        <v>2</v>
      </c>
      <c r="AK60" s="38">
        <v>3</v>
      </c>
      <c r="AL60" s="38">
        <v>7</v>
      </c>
      <c r="AM60" s="38">
        <v>67</v>
      </c>
      <c r="AN60" s="38">
        <v>84</v>
      </c>
      <c r="AO60" s="38">
        <v>40</v>
      </c>
      <c r="AP60" s="38">
        <v>28</v>
      </c>
      <c r="AQ60" s="38">
        <v>18</v>
      </c>
      <c r="AR60" s="38">
        <v>3</v>
      </c>
      <c r="AS60" s="38">
        <v>2</v>
      </c>
    </row>
    <row r="61" spans="1:45" x14ac:dyDescent="0.25">
      <c r="A61" s="38" t="s">
        <v>293</v>
      </c>
      <c r="B61" s="38" t="s">
        <v>280</v>
      </c>
      <c r="C61" s="38">
        <v>42</v>
      </c>
      <c r="D61" s="38">
        <v>500</v>
      </c>
      <c r="E61" s="38">
        <v>3636.5</v>
      </c>
      <c r="F61" s="38">
        <v>6.5456999999999998E-3</v>
      </c>
      <c r="G61" s="38">
        <v>86.5833333333333</v>
      </c>
      <c r="H61" s="38">
        <v>6.5457000000000004E-4</v>
      </c>
      <c r="I61" s="38">
        <v>6.5457000000000004E-4</v>
      </c>
      <c r="J61" s="38">
        <v>6.5457000000000004E-4</v>
      </c>
      <c r="K61" s="38">
        <v>6.5457000000000004E-4</v>
      </c>
      <c r="L61" s="38">
        <v>479.91763259999999</v>
      </c>
      <c r="M61" s="38">
        <v>3.9274200000000002E-2</v>
      </c>
      <c r="N61" s="38">
        <v>0.252991305</v>
      </c>
      <c r="O61" s="38">
        <v>0.39274199999999998</v>
      </c>
      <c r="P61" s="38">
        <v>5.6293020000000001E-3</v>
      </c>
      <c r="Q61" s="38">
        <v>1.3091399999999999E-4</v>
      </c>
      <c r="R61" s="38">
        <v>5.6293020000000001E-3</v>
      </c>
      <c r="S61" s="38">
        <v>7.2002699999999999E-6</v>
      </c>
      <c r="T61" s="38">
        <v>5.2365599999999995E-4</v>
      </c>
      <c r="U61" s="38">
        <v>4.9092750000000002E-5</v>
      </c>
      <c r="V61" s="38">
        <v>1.7869761E-3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3.2728499999999999E-3</v>
      </c>
      <c r="AH61" s="38">
        <v>0.53251887779999996</v>
      </c>
      <c r="AI61" s="38">
        <v>1</v>
      </c>
      <c r="AJ61" s="38">
        <v>0</v>
      </c>
      <c r="AK61" s="38">
        <v>0</v>
      </c>
      <c r="AL61" s="38">
        <v>0</v>
      </c>
      <c r="AM61" s="38">
        <v>25</v>
      </c>
      <c r="AN61" s="38">
        <v>10</v>
      </c>
      <c r="AO61" s="38">
        <v>3</v>
      </c>
      <c r="AP61" s="38">
        <v>2</v>
      </c>
      <c r="AQ61" s="38">
        <v>1</v>
      </c>
      <c r="AR61" s="38">
        <v>0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19</v>
      </c>
      <c r="D62" s="38">
        <v>700</v>
      </c>
      <c r="E62" s="38">
        <v>2593.6</v>
      </c>
      <c r="F62" s="38">
        <v>6.5358719999999999E-3</v>
      </c>
      <c r="G62" s="38">
        <v>136.505263157895</v>
      </c>
      <c r="H62" s="38">
        <v>6.5358720000000003E-4</v>
      </c>
      <c r="I62" s="38">
        <v>6.5358720000000003E-4</v>
      </c>
      <c r="J62" s="38">
        <v>6.5358720000000003E-4</v>
      </c>
      <c r="K62" s="38">
        <v>6.5358720000000003E-4</v>
      </c>
      <c r="L62" s="38">
        <v>479.19706329600001</v>
      </c>
      <c r="M62" s="38">
        <v>3.9215232000000003E-2</v>
      </c>
      <c r="N62" s="38">
        <v>0.25261145280000002</v>
      </c>
      <c r="O62" s="38">
        <v>0.39215232</v>
      </c>
      <c r="P62" s="38">
        <v>5.6208499199999996E-3</v>
      </c>
      <c r="Q62" s="38">
        <v>1.3071744000000001E-4</v>
      </c>
      <c r="R62" s="38">
        <v>5.6208499199999996E-3</v>
      </c>
      <c r="S62" s="38">
        <v>7.1894591999999997E-6</v>
      </c>
      <c r="T62" s="38">
        <v>5.2286976000000002E-4</v>
      </c>
      <c r="U62" s="38">
        <v>4.9019040000000002E-5</v>
      </c>
      <c r="V62" s="38">
        <v>1.7842930559999999E-3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3.2679359999999999E-3</v>
      </c>
      <c r="AH62" s="38">
        <v>0.53171933068800004</v>
      </c>
      <c r="AI62" s="38">
        <v>0</v>
      </c>
      <c r="AJ62" s="38">
        <v>0</v>
      </c>
      <c r="AK62" s="38">
        <v>0</v>
      </c>
      <c r="AL62" s="38">
        <v>0</v>
      </c>
      <c r="AM62" s="38">
        <v>1</v>
      </c>
      <c r="AN62" s="38">
        <v>4</v>
      </c>
      <c r="AO62" s="38">
        <v>3</v>
      </c>
      <c r="AP62" s="38">
        <v>3</v>
      </c>
      <c r="AQ62" s="38">
        <v>4</v>
      </c>
      <c r="AR62" s="38">
        <v>3</v>
      </c>
      <c r="AS62" s="38">
        <v>1</v>
      </c>
    </row>
    <row r="63" spans="1:45" x14ac:dyDescent="0.25">
      <c r="A63" s="38" t="s">
        <v>293</v>
      </c>
      <c r="B63" s="38" t="s">
        <v>282</v>
      </c>
      <c r="C63" s="38">
        <v>2025</v>
      </c>
      <c r="D63" s="38">
        <v>429</v>
      </c>
      <c r="E63" s="38">
        <v>17047.57</v>
      </c>
      <c r="F63" s="38">
        <v>2.63282671080005E-2</v>
      </c>
      <c r="G63" s="38">
        <v>8.41855308641974</v>
      </c>
      <c r="H63" s="38">
        <v>2.63282671080002E-3</v>
      </c>
      <c r="I63" s="38">
        <v>2.63282671080002E-3</v>
      </c>
      <c r="J63" s="38">
        <v>2.63282671080002E-3</v>
      </c>
      <c r="K63" s="38">
        <v>2.63282671080002E-3</v>
      </c>
      <c r="L63" s="38">
        <v>1930.33588782435</v>
      </c>
      <c r="M63" s="38">
        <v>0.157969602648</v>
      </c>
      <c r="N63" s="38">
        <v>1.01758752372419</v>
      </c>
      <c r="O63" s="38">
        <v>1.5796960264800299</v>
      </c>
      <c r="P63" s="38">
        <v>2.26423097128799E-2</v>
      </c>
      <c r="Q63" s="38">
        <v>5.2656534215999901E-4</v>
      </c>
      <c r="R63" s="38">
        <v>2.26423097128799E-2</v>
      </c>
      <c r="S63" s="38">
        <v>2.8961093818799801E-5</v>
      </c>
      <c r="T63" s="38">
        <v>2.1062613686399999E-3</v>
      </c>
      <c r="U63" s="38">
        <v>1.9746200331000201E-4</v>
      </c>
      <c r="V63" s="38">
        <v>7.1876169204841403E-3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1.31641335540002E-2</v>
      </c>
      <c r="AH63" s="38">
        <v>2.1419098423042402</v>
      </c>
      <c r="AI63" s="38">
        <v>11</v>
      </c>
      <c r="AJ63" s="38">
        <v>4</v>
      </c>
      <c r="AK63" s="38">
        <v>3</v>
      </c>
      <c r="AL63" s="38">
        <v>81</v>
      </c>
      <c r="AM63" s="38">
        <v>515</v>
      </c>
      <c r="AN63" s="38">
        <v>580</v>
      </c>
      <c r="AO63" s="38">
        <v>265</v>
      </c>
      <c r="AP63" s="38">
        <v>177</v>
      </c>
      <c r="AQ63" s="38">
        <v>175</v>
      </c>
      <c r="AR63" s="38">
        <v>17</v>
      </c>
      <c r="AS63" s="38">
        <v>197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2020-02-18T09:22:04Z</dcterms:modified>
</cp:coreProperties>
</file>