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Y69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50" i="22"/>
  <c r="Y92" i="22"/>
  <c r="Y111" i="22"/>
  <c r="Y46" i="22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52" i="22" l="1"/>
  <c r="Y74" i="22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K74" i="22" l="1"/>
  <c r="AW74" i="22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<sst xmlns="http://schemas.openxmlformats.org/spreadsheetml/2006/main" count="566" uniqueCount="294">
  <si>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</si>
  <si>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</si>
  <si>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</si>
  <si>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</si>
  <si>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</si>
  <si>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</si>
  <si>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</si>
  <si>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</si>
  <si>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</si>
  <si>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</si>
  <si>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</si>
  <si>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</si>
  <si>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</si>
  <si>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</si>
  <si>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</si>
  <si>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</si>
  <si>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</si>
  <si>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</si>
  <si>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</si>
  <si>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</si>
  <si>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</si>
  <si>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</si>
  <si>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</si>
  <si>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</si>
  <si>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</si>
  <si>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</si>
  <si>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</si>
  <si>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</si>
  <si>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</si>
  <si>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</si>
  <si>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</si>
  <si>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</si>
  <si>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</si>
  <si>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</si>
  <si>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</si>
  <si>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</si>
  <si>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</si>
  <si>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</si>
  <si>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</si>
  <si>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</si>
  <si>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</si>
  <si>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</si>
  <si>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</si>
  <si>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</si>
  <si>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</si>
  <si>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</si>
  <si>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</si>
  <si>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</si>
  <si>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</si>
  <si>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</si>
  <si>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</si>
  <si>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</si>
  <si>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</si>
  <si>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</si>
  <si>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</si>
  <si>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</si>
  <si>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</si>
  <si>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</si>
  <si>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</si>
  <si>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</si>
  <si>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</si>
  <si>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</si>
  <si>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</si>
  <si>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</si>
  <si>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</si>
  <si>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</si>
  <si>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</si>
  <si>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</si>
  <si>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</si>
  <si>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</si>
  <si>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</si>
  <si>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</si>
  <si>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</si>
  <si>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</si>
  <si>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</si>
  <si>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</si>
  <si>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</si>
  <si>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</si>
  <si>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</si>
  <si>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</si>
  <si>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</si>
  <si>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</si>
  <si>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</si>
  <si>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</si>
  <si>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</si>
  <si>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</si>
  <si>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</si>
  <si>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</si>
  <si>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</si>
  <si>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</si>
  <si>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</si>
  <si>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</si>
  <si>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</si>
  <si>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</si>
  <si>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</si>
  <si>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</si>
  <si>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</si>
  <si>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</si>
  <si>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</si>
  <si>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</si>
  <si>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</si>
  <si>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</si>
  <si>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</si>
  <si>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</si>
  <si>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</si>
  <si>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</si>
  <si>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</si>
  <si>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</si>
  <si>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</si>
  <si>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</si>
  <si>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</si>
  <si>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</si>
  <si>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</si>
  <si>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</si>
  <si>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</si>
  <si>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</si>
  <si>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</si>
  <si>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</si>
  <si>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</si>
  <si>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</si>
  <si>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</si>
  <si>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</si>
  <si>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</si>
  <si>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</si>
  <si>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</si>
  <si>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</si>
  <si>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</si>
  <si>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</si>
  <si>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</si>
  <si>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</si>
  <si>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</si>
  <si>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</si>
  <si>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</si>
  <si>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</si>
  <si>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</si>
  <si>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</si>
  <si>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</si>
  <si>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</si>
  <si>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</si>
  <si>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</si>
  <si>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</si>
  <si>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</si>
  <si>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</si>
  <si>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</si>
  <si>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</si>
  <si>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</si>
  <si>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</si>
  <si>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</si>
  <si>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</si>
  <si>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</si>
  <si>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</si>
  <si>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</si>
  <si>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</si>
  <si>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</si>
  <si>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</si>
  <si>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</si>
  <si>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</si>
  <si>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</si>
  <si>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</si>
  <si>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</si>
  <si>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</si>
  <si>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</si>
  <si>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</si>
  <si>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</si>
  <si>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</si>
  <si>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</si>
  <si>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</si>
  <si>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</si>
  <si>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</si>
  <si>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</si>
  <si>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</si>
  <si>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</si>
  <si>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</si>
  <si>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</si>
  <si>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</si>
  <si>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</si>
  <si>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</si>
  <si>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</si>
  <si>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</si>
  <si>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</si>
  <si>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</si>
  <si>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</si>
  <si>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</si>
  <si>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</si>
  <si>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</si>
  <si>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</si>
  <si>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</si>
  <si>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</si>
  <si>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</si>
  <si>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</si>
  <si>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</si>
  <si>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</si>
  <si>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</si>
  <si>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</si>
  <si>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</si>
  <si>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</si>
  <si>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</si>
  <si>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</si>
  <si>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</si>
  <si>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</si>
  <si>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</si>
  <si>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</si>
  <si>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</si>
  <si>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</si>
  <si>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</si>
  <si>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</si>
  <si>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</si>
  <si>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</si>
  <si>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</si>
  <si>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</si>
  <si>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</si>
  <si>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</si>
  <si>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</si>
  <si>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</si>
  <si>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</si>
  <si>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</si>
  <si>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</si>
  <si>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</si>
  <si>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</si>
  <si>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</si>
  <si>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</si>
  <si>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</si>
  <si>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</si>
  <si>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</si>
  <si>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</si>
  <si>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</si>
  <si>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</si>
  <si>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</si>
  <si>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</si>
  <si>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</si>
  <si>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</si>
  <si>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</si>
  <si>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</si>
  <si>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</si>
  <si>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</si>
  <si>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</si>
  <si>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</si>
  <si>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</si>
  <si>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</si>
  <si>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</si>
  <si>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</si>
  <si>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</si>
  <si>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</si>
  <si>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</si>
  <si>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</si>
  <si>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</si>
  <si>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</si>
  <si>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</si>
  <si>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</si>
  <si>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</si>
  <si>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</si>
  <si>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</si>
  <si>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</si>
  <si>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</si>
  <si>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</si>
  <si>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</si>
  <si>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</si>
  <si>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</si>
  <si>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</si>
  <si>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</si>
  <si>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</si>
  <si>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</si>
  <si>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</si>
  <si>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</si>
  <si>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</si>
  <si>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</si>
  <si>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</si>
  <si>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</si>
  <si>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</si>
  <si>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</si>
  <si>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</si>
  <si>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</si>
  <si>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</si>
  <si>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</si>
  <si>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</si>
  <si>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</si>
  <si>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</si>
  <si>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</si>
  <si>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</si>
  <si>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</si>
  <si>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</si>
  <si>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</si>
  <si>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</si>
  <si>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</si>
  <si>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</si>
  <si>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</si>
  <si>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</si>
  <si>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</si>
  <si>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</si>
  <si>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</si>
  <si>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</si>
  <si>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</si>
  <si>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</si>
  <si>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Nordsachsen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</si>
</sst>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Nordsachsen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6</v>
      </c>
      <c r="I13" s="224">
        <f>DB!AJ2</f>
        <v>50</v>
      </c>
      <c r="J13" s="224">
        <f>DB!AK2</f>
        <v>51</v>
      </c>
      <c r="K13" s="224">
        <f>DB!AL2</f>
        <v>89</v>
      </c>
      <c r="L13" s="224">
        <f>DB!AM2</f>
        <v>92</v>
      </c>
      <c r="M13" s="224">
        <f>DB!AN2</f>
        <v>147</v>
      </c>
      <c r="N13" s="224">
        <f>DB!AO2</f>
        <v>317</v>
      </c>
      <c r="O13" s="224">
        <f>DB!AP2</f>
        <v>509</v>
      </c>
      <c r="P13" s="224">
        <f>DB!AQ2</f>
        <v>433</v>
      </c>
      <c r="Q13" s="224">
        <f>DB!AR2</f>
        <v>65</v>
      </c>
      <c r="R13" s="224">
        <f>SUM(H13:Q13)</f>
        <v>1759</v>
      </c>
      <c r="S13" s="224">
        <f>DB!AS2</f>
        <v>3</v>
      </c>
      <c r="T13" s="225">
        <f>DB!C2</f>
        <v>1762</v>
      </c>
      <c r="U13" s="335">
        <f>DB!E2</f>
        <v>29496.61</v>
      </c>
      <c r="V13" s="352">
        <f>DB!F2*1000</f>
        <v>119.627417784258</v>
      </c>
      <c r="W13" s="177">
        <f>IF(T13=0,0,U13/T13)</f>
        <v>16.740414301929626</v>
      </c>
      <c r="X13" s="402">
        <v>1.0808703585943764</v>
      </c>
      <c r="Y13" s="400">
        <f>V13*X13</f>
        <v>129.30172995819024</v>
      </c>
      <c r="Z13" s="398">
        <f>DB!H2*$X13</f>
        <v>8.4477130239351208</v>
      </c>
      <c r="AA13" s="402">
        <f>DB!I2*$X13</f>
        <v>5.9789119932666948</v>
      </c>
      <c r="AB13" s="402">
        <f>DB!J2*$X13</f>
        <v>6.6495569659832849</v>
      </c>
      <c r="AC13" s="402">
        <f>DB!K2*$X13</f>
        <v>7.7770680512185848</v>
      </c>
      <c r="AD13" s="407">
        <f>DB!L2*$X13</f>
        <v>13202.741042571086</v>
      </c>
      <c r="AE13" s="401">
        <f>DB!M2*$X13</f>
        <v>90.899116160607974</v>
      </c>
      <c r="AF13" s="401">
        <f>DB!N2*$X13</f>
        <v>12.968963514806612</v>
      </c>
      <c r="AG13" s="401">
        <f>DB!O2*$X13</f>
        <v>0.90511210970733702</v>
      </c>
      <c r="AH13" s="401">
        <f>DB!P2*$X13</f>
        <v>1.9395259493728534</v>
      </c>
      <c r="AI13" s="401">
        <f>DB!Q2*$X13</f>
        <v>0.91804228270315946</v>
      </c>
      <c r="AJ13" s="401">
        <f>DB!R2*$X13</f>
        <v>1.5516207594982871</v>
      </c>
      <c r="AK13" s="402">
        <f>DB!S2*1000*$X13</f>
        <v>6.9822934177423459</v>
      </c>
      <c r="AL13" s="401">
        <f>DB!T2*$X13</f>
        <v>1.5516207594982871</v>
      </c>
      <c r="AM13" s="400">
        <f>DB!U2*1000*$X13</f>
        <v>2198.1294092892276</v>
      </c>
      <c r="AN13" s="400">
        <f>DB!V2*1000*$X13</f>
        <v>36.204484388293224</v>
      </c>
      <c r="AO13" s="400">
        <f>DB!W2*1000*$X13</f>
        <v>19.395259493728425</v>
      </c>
      <c r="AP13" s="401">
        <f>DB!X2*1000*$X13</f>
        <v>64.650864979095218</v>
      </c>
      <c r="AQ13" s="400">
        <f>DB!Y2*1000*$X13</f>
        <v>594.78795780768064</v>
      </c>
      <c r="AR13" s="400">
        <f>DB!Z2*1000*$X13</f>
        <v>594.78795780768064</v>
      </c>
      <c r="AS13" s="400">
        <f>DB!AA2*1000*$X13</f>
        <v>4008.3536287039101</v>
      </c>
      <c r="AT13" s="400">
        <f>DB!AB2*1000*$X13</f>
        <v>72.408968776586349</v>
      </c>
      <c r="AU13" s="400">
        <f>DB!AC2*1000*$X13</f>
        <v>103.44138396655143</v>
      </c>
      <c r="AV13" s="400">
        <f>DB!AD2*1000*$X13</f>
        <v>3491.146708871162</v>
      </c>
      <c r="AW13" s="401">
        <f>DB!AE2*1000*$X13</f>
        <v>23.274311392474196</v>
      </c>
      <c r="AX13" s="401">
        <f>DB!AF2*$X13</f>
        <v>112.75110852354406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1</v>
      </c>
      <c r="I14" s="224">
        <f>DB!AJ3</f>
        <v>7</v>
      </c>
      <c r="J14" s="224">
        <f>DB!AK3</f>
        <v>4</v>
      </c>
      <c r="K14" s="224">
        <f>DB!AL3</f>
        <v>11</v>
      </c>
      <c r="L14" s="224">
        <f>DB!AM3</f>
        <v>26</v>
      </c>
      <c r="M14" s="224">
        <f>DB!AN3</f>
        <v>62</v>
      </c>
      <c r="N14" s="224">
        <f>DB!AO3</f>
        <v>164</v>
      </c>
      <c r="O14" s="224">
        <f>DB!AP3</f>
        <v>294</v>
      </c>
      <c r="P14" s="224">
        <f>DB!AQ3</f>
        <v>256</v>
      </c>
      <c r="Q14" s="224">
        <f>DB!AR3</f>
        <v>47</v>
      </c>
      <c r="R14" s="224">
        <f t="shared" ref="R14:R24" si="0">SUM(H14:Q14)</f>
        <v>872</v>
      </c>
      <c r="S14" s="224">
        <f>DB!AS3</f>
        <v>0</v>
      </c>
      <c r="T14" s="225">
        <f>DB!C3</f>
        <v>872</v>
      </c>
      <c r="U14" s="335">
        <f>DB!E3</f>
        <v>30437.85</v>
      </c>
      <c r="V14" s="352">
        <f>DB!F3*1000</f>
        <v>116.720023395</v>
      </c>
      <c r="W14" s="177">
        <f t="shared" ref="W14:W24" si="1">IF(T14=0,0,U14/T14)</f>
        <v>34.905791284403669</v>
      </c>
      <c r="X14" s="402">
        <v>1.0808703585943764</v>
      </c>
      <c r="Y14" s="400">
        <f t="shared" ref="Y14:Y24" si="2">V14*X14</f>
        <v>126.15921354209765</v>
      </c>
      <c r="Z14" s="398">
        <f>DB!H3*$X14</f>
        <v>3.1539803385524303</v>
      </c>
      <c r="AA14" s="402">
        <f>DB!I3*$X14</f>
        <v>2.2279717111534447</v>
      </c>
      <c r="AB14" s="402">
        <f>DB!J3*$X14</f>
        <v>2.4819722610848678</v>
      </c>
      <c r="AC14" s="402">
        <f>DB!K3*$X14</f>
        <v>2.8999797886210508</v>
      </c>
      <c r="AD14" s="407">
        <f>DB!L3*$X14</f>
        <v>12881.864976356443</v>
      </c>
      <c r="AE14" s="401">
        <f>DB!M3*$X14</f>
        <v>72.541547786705934</v>
      </c>
      <c r="AF14" s="401">
        <f>DB!N3*$X14</f>
        <v>11.92835364040528</v>
      </c>
      <c r="AG14" s="401">
        <f>DB!O3*$X14</f>
        <v>0.64341198906470343</v>
      </c>
      <c r="AH14" s="401">
        <f>DB!P3*$X14</f>
        <v>3.6586171927208535</v>
      </c>
      <c r="AI14" s="401">
        <f>DB!Q3*$X14</f>
        <v>2.0185474166735626</v>
      </c>
      <c r="AJ14" s="401">
        <f>DB!R3*$X14</f>
        <v>1.1354329218788788</v>
      </c>
      <c r="AK14" s="402">
        <f>DB!S3*1000*$X14</f>
        <v>1.2615921354209767</v>
      </c>
      <c r="AL14" s="401">
        <f>DB!T3*$X14</f>
        <v>1.3877513489630742</v>
      </c>
      <c r="AM14" s="400">
        <f>DB!U3*1000*$X14</f>
        <v>782.18712396101091</v>
      </c>
      <c r="AN14" s="400">
        <f>DB!V3*1000*$X14</f>
        <v>35.324579791787023</v>
      </c>
      <c r="AO14" s="400">
        <f>DB!W3*1000*$X14</f>
        <v>27.755026979261373</v>
      </c>
      <c r="AP14" s="401">
        <f>DB!X3*1000*$X14</f>
        <v>63.079606771048944</v>
      </c>
      <c r="AQ14" s="400">
        <f>DB!Y3*1000*$X14</f>
        <v>580.33238229365247</v>
      </c>
      <c r="AR14" s="400">
        <f>DB!Z3*1000*$X14</f>
        <v>580.33238229365247</v>
      </c>
      <c r="AS14" s="400">
        <f>DB!AA3*1000*$X14</f>
        <v>3910.9356198050168</v>
      </c>
      <c r="AT14" s="400">
        <f>DB!AB3*1000*$X14</f>
        <v>70.649159583574132</v>
      </c>
      <c r="AU14" s="400">
        <f>DB!AC3*1000*$X14</f>
        <v>100.92737083367909</v>
      </c>
      <c r="AV14" s="400">
        <f>DB!AD3*1000*$X14</f>
        <v>3406.2987656366258</v>
      </c>
      <c r="AW14" s="401">
        <f>DB!AE3*1000*$X14</f>
        <v>22.708658437577579</v>
      </c>
      <c r="AX14" s="401">
        <f>DB!AF3*$X14</f>
        <v>110.01083420870916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0</v>
      </c>
      <c r="J15" s="224">
        <f>DB!AK4</f>
        <v>0</v>
      </c>
      <c r="K15" s="224">
        <f>DB!AL4</f>
        <v>1</v>
      </c>
      <c r="L15" s="224">
        <f>DB!AM4</f>
        <v>6</v>
      </c>
      <c r="M15" s="224">
        <f>DB!AN4</f>
        <v>9</v>
      </c>
      <c r="N15" s="224">
        <f>DB!AO4</f>
        <v>2</v>
      </c>
      <c r="O15" s="224">
        <f>DB!AP4</f>
        <v>9</v>
      </c>
      <c r="P15" s="224">
        <f>DB!AQ4</f>
        <v>5</v>
      </c>
      <c r="Q15" s="224">
        <f>DB!AR4</f>
        <v>0</v>
      </c>
      <c r="R15" s="224">
        <f t="shared" si="0"/>
        <v>32</v>
      </c>
      <c r="S15" s="224">
        <f>DB!AS4</f>
        <v>0</v>
      </c>
      <c r="T15" s="225">
        <f>DB!C4</f>
        <v>32</v>
      </c>
      <c r="U15" s="335">
        <f>DB!E4</f>
        <v>6194</v>
      </c>
      <c r="V15" s="352">
        <f>DB!F4*1000</f>
        <v>34.024522842268702</v>
      </c>
      <c r="W15" s="177">
        <f t="shared" si="1"/>
        <v>193.5625</v>
      </c>
      <c r="X15" s="402">
        <v>1.0808703585943764</v>
      </c>
      <c r="Y15" s="400">
        <f t="shared" si="2"/>
        <v>36.776098205525521</v>
      </c>
      <c r="Z15" s="398">
        <f>DB!H4*$X15</f>
        <v>1.3729743330062845</v>
      </c>
      <c r="AA15" s="402">
        <f>DB!I4*$X15</f>
        <v>0.97481177643446171</v>
      </c>
      <c r="AB15" s="402">
        <f>DB!J4*$X15</f>
        <v>1.0846497230749608</v>
      </c>
      <c r="AC15" s="402">
        <f>DB!K4*$X15</f>
        <v>1.2631363863657843</v>
      </c>
      <c r="AD15" s="407">
        <f>DB!L4*$X15</f>
        <v>3741.5818433810568</v>
      </c>
      <c r="AE15" s="401">
        <f>DB!M4*$X15</f>
        <v>37.309351629505535</v>
      </c>
      <c r="AF15" s="401">
        <f>DB!N4*$X15</f>
        <v>1.6917005174541737</v>
      </c>
      <c r="AG15" s="401">
        <f>DB!O4*$X15</f>
        <v>0.26846551690033577</v>
      </c>
      <c r="AH15" s="401">
        <f>DB!P4*$X15</f>
        <v>3.8982664097857027</v>
      </c>
      <c r="AI15" s="401">
        <f>DB!Q4*$X15</f>
        <v>1.7100885665569319</v>
      </c>
      <c r="AJ15" s="401">
        <f>DB!R4*$X15</f>
        <v>2.3536702851536262</v>
      </c>
      <c r="AK15" s="402">
        <f>DB!S4*1000*$X15</f>
        <v>14.765603429518515</v>
      </c>
      <c r="AL15" s="401">
        <f>DB!T4*$X15</f>
        <v>0.73552196411050941</v>
      </c>
      <c r="AM15" s="400">
        <f>DB!U4*1000*$X15</f>
        <v>235.36702851536259</v>
      </c>
      <c r="AN15" s="400">
        <f>DB!V4*1000*$X15</f>
        <v>10.297307497547139</v>
      </c>
      <c r="AO15" s="400">
        <f>DB!W4*1000*$X15</f>
        <v>345.69532313193906</v>
      </c>
      <c r="AP15" s="401">
        <f>DB!X4*1000*$X15</f>
        <v>1.1032829461657645</v>
      </c>
      <c r="AQ15" s="400">
        <f>DB!Y4*1000*$X15</f>
        <v>18.388049102762704</v>
      </c>
      <c r="AR15" s="400">
        <f>DB!Z4*1000*$X15</f>
        <v>110.32829461657646</v>
      </c>
      <c r="AS15" s="400">
        <f>DB!AA4*1000*$X15</f>
        <v>110.32829461657646</v>
      </c>
      <c r="AT15" s="400">
        <f>DB!AB4*1000*$X15</f>
        <v>20.594614995094325</v>
      </c>
      <c r="AU15" s="400">
        <f>DB!AC4*1000*$X15</f>
        <v>29.420878564420349</v>
      </c>
      <c r="AV15" s="400">
        <f>DB!AD4*1000*$X15</f>
        <v>294.20878564420349</v>
      </c>
      <c r="AW15" s="401">
        <f>DB!AE4*1000*$X15</f>
        <v>6.619697676994587</v>
      </c>
      <c r="AX15" s="401">
        <f>DB!AF4*$X15</f>
        <v>2.206565892331529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1</v>
      </c>
      <c r="M16" s="224">
        <f>DB!AN5</f>
        <v>1</v>
      </c>
      <c r="N16" s="224">
        <f>DB!AO5</f>
        <v>8</v>
      </c>
      <c r="O16" s="224">
        <f>DB!AP5</f>
        <v>58</v>
      </c>
      <c r="P16" s="224">
        <f>DB!AQ5</f>
        <v>348</v>
      </c>
      <c r="Q16" s="224">
        <f>DB!AR5</f>
        <v>58</v>
      </c>
      <c r="R16" s="224">
        <f t="shared" si="0"/>
        <v>474</v>
      </c>
      <c r="S16" s="224">
        <f>DB!AS5</f>
        <v>0</v>
      </c>
      <c r="T16" s="225">
        <f>DB!C5</f>
        <v>474</v>
      </c>
      <c r="U16" s="335">
        <f>DB!E5</f>
        <v>9097.9999999999909</v>
      </c>
      <c r="V16" s="352">
        <f>DB!F5*1000</f>
        <v>36.033290672727297</v>
      </c>
      <c r="W16" s="177">
        <f t="shared" si="1"/>
        <v>19.194092827004201</v>
      </c>
      <c r="X16" s="402">
        <v>1.0808703585943764</v>
      </c>
      <c r="Y16" s="400">
        <f t="shared" si="2"/>
        <v>38.947315810766149</v>
      </c>
      <c r="Z16" s="398">
        <f>DB!H5*$X16</f>
        <v>0.77245509691352932</v>
      </c>
      <c r="AA16" s="402">
        <f>DB!I5*$X16</f>
        <v>0.6218588091118975</v>
      </c>
      <c r="AB16" s="402">
        <f>DB!J5*$X16</f>
        <v>0.65457455439294232</v>
      </c>
      <c r="AC16" s="402">
        <f>DB!K5*$X16</f>
        <v>0.75765511690543863</v>
      </c>
      <c r="AD16" s="407">
        <f>DB!L5*$X16</f>
        <v>3976.8325228057115</v>
      </c>
      <c r="AE16" s="401">
        <f>DB!M5*$X16</f>
        <v>7.7115685305316717</v>
      </c>
      <c r="AF16" s="401">
        <f>DB!N5*$X16</f>
        <v>3.3007850149624334</v>
      </c>
      <c r="AG16" s="401">
        <f>DB!O5*$X16</f>
        <v>0.27263121067536294</v>
      </c>
      <c r="AH16" s="401">
        <f>DB!P5*$X16</f>
        <v>6.2315705297225764E-2</v>
      </c>
      <c r="AI16" s="401">
        <f>DB!Q5*$X16</f>
        <v>3.5052584229689467E-2</v>
      </c>
      <c r="AJ16" s="401">
        <f>DB!R5*$X16</f>
        <v>3.4273637913474188E-2</v>
      </c>
      <c r="AK16" s="402">
        <f>DB!S5*1000*$X16</f>
        <v>3.8947315810766041E-2</v>
      </c>
      <c r="AL16" s="401">
        <f>DB!T5*$X16</f>
        <v>3.894731581076605E-3</v>
      </c>
      <c r="AM16" s="400">
        <f>DB!U5*1000*$X16</f>
        <v>11.684194743229856</v>
      </c>
      <c r="AN16" s="400">
        <f>DB!V5*1000*$X16</f>
        <v>5.4526242135072707</v>
      </c>
      <c r="AO16" s="400">
        <f>DB!W5*1000*$X16</f>
        <v>19.473657905383131</v>
      </c>
      <c r="AP16" s="401">
        <f>DB!X5*1000*$X16</f>
        <v>1.1684194743229857</v>
      </c>
      <c r="AQ16" s="400">
        <f>DB!Y5*1000*$X16</f>
        <v>19.473657905383131</v>
      </c>
      <c r="AR16" s="400">
        <f>DB!Z5*1000*$X16</f>
        <v>116.8419474322975</v>
      </c>
      <c r="AS16" s="400">
        <f>DB!AA5*1000*$X16</f>
        <v>116.8419474322975</v>
      </c>
      <c r="AT16" s="400">
        <f>DB!AB5*1000*$X16</f>
        <v>21.810496854029061</v>
      </c>
      <c r="AU16" s="400">
        <f>DB!AC5*1000*$X16</f>
        <v>31.157852648612877</v>
      </c>
      <c r="AV16" s="400">
        <f>DB!AD5*1000*$X16</f>
        <v>311.57852648612885</v>
      </c>
      <c r="AW16" s="401">
        <f>DB!AE5*1000*$X16</f>
        <v>7.0105168459379144</v>
      </c>
      <c r="AX16" s="401">
        <f>DB!AF5*$X16</f>
        <v>2.3368389486459717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1</v>
      </c>
      <c r="M17" s="224">
        <f>DB!AN6</f>
        <v>0</v>
      </c>
      <c r="N17" s="224">
        <f>DB!AO6</f>
        <v>2</v>
      </c>
      <c r="O17" s="224">
        <f>DB!AP6</f>
        <v>8</v>
      </c>
      <c r="P17" s="224">
        <f>DB!AQ6</f>
        <v>66</v>
      </c>
      <c r="Q17" s="224">
        <f>DB!AR6</f>
        <v>12</v>
      </c>
      <c r="R17" s="224">
        <f t="shared" si="0"/>
        <v>89</v>
      </c>
      <c r="S17" s="224">
        <f>DB!AS6</f>
        <v>0</v>
      </c>
      <c r="T17" s="225">
        <f>DB!C6</f>
        <v>89</v>
      </c>
      <c r="U17" s="335">
        <f>DB!E6</f>
        <v>2979.7</v>
      </c>
      <c r="V17" s="352">
        <f>DB!F6*1000</f>
        <v>11.5416551142857</v>
      </c>
      <c r="W17" s="177">
        <f t="shared" si="1"/>
        <v>33.479775280898878</v>
      </c>
      <c r="X17" s="402">
        <v>1.0808703585943764</v>
      </c>
      <c r="Y17" s="400">
        <f t="shared" si="2"/>
        <v>12.475032902150602</v>
      </c>
      <c r="Z17" s="398">
        <f>DB!H6*$X17</f>
        <v>0.24950065804301205</v>
      </c>
      <c r="AA17" s="402">
        <f>DB!I6*$X17</f>
        <v>0.2012638641546968</v>
      </c>
      <c r="AB17" s="402">
        <f>DB!J6*$X17</f>
        <v>0.2117428917925033</v>
      </c>
      <c r="AC17" s="402">
        <f>DB!K6*$X17</f>
        <v>0.24060180123947811</v>
      </c>
      <c r="AD17" s="407">
        <f>DB!L6*$X17</f>
        <v>1273.8006595728</v>
      </c>
      <c r="AE17" s="401">
        <f>DB!M6*$X17</f>
        <v>1.8463048695182962</v>
      </c>
      <c r="AF17" s="401">
        <f>DB!N6*$X17</f>
        <v>0.98552759926989841</v>
      </c>
      <c r="AG17" s="401">
        <f>DB!O6*$X17</f>
        <v>8.732523031505432E-2</v>
      </c>
      <c r="AH17" s="401">
        <f>DB!P6*$X17</f>
        <v>1.8712549353225961E-2</v>
      </c>
      <c r="AI17" s="401">
        <f>DB!Q6*$X17</f>
        <v>1.0978028953892514E-2</v>
      </c>
      <c r="AJ17" s="401">
        <f>DB!R6*$X17</f>
        <v>1.1352279940957062E-2</v>
      </c>
      <c r="AK17" s="402">
        <f>DB!S6*1000*$X17</f>
        <v>0.12475032902150603</v>
      </c>
      <c r="AL17" s="401">
        <f>DB!T6*$X17</f>
        <v>1.2475032902150604E-3</v>
      </c>
      <c r="AM17" s="400">
        <f>DB!U6*1000*$X17</f>
        <v>3.7425098706451809</v>
      </c>
      <c r="AN17" s="400">
        <f>DB!V6*1000*$X17</f>
        <v>1.7465046063010865</v>
      </c>
      <c r="AO17" s="400">
        <f>DB!W6*1000*$X17</f>
        <v>5.9880157930322939</v>
      </c>
      <c r="AP17" s="401">
        <f>DB!X6*1000*$X17</f>
        <v>0.37425098706451809</v>
      </c>
      <c r="AQ17" s="400">
        <f>DB!Y6*1000*$X17</f>
        <v>6.2375164510753116</v>
      </c>
      <c r="AR17" s="400">
        <f>DB!Z6*1000*$X17</f>
        <v>37.425098706451806</v>
      </c>
      <c r="AS17" s="400">
        <f>DB!AA6*1000*$X17</f>
        <v>37.425098706451806</v>
      </c>
      <c r="AT17" s="400">
        <f>DB!AB6*1000*$X17</f>
        <v>6.986018425204346</v>
      </c>
      <c r="AU17" s="400">
        <f>DB!AC6*1000*$X17</f>
        <v>9.9800263217204943</v>
      </c>
      <c r="AV17" s="400">
        <f>DB!AD6*1000*$X17</f>
        <v>99.800263217204929</v>
      </c>
      <c r="AW17" s="401">
        <f>DB!AE6*1000*$X17</f>
        <v>2.2455059223871126</v>
      </c>
      <c r="AX17" s="401">
        <f>DB!AF6*$X17</f>
        <v>0.7485019741290373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0</v>
      </c>
      <c r="N18" s="224">
        <f>DB!AO7</f>
        <v>1</v>
      </c>
      <c r="O18" s="224">
        <f>DB!AP7</f>
        <v>6</v>
      </c>
      <c r="P18" s="224">
        <f>DB!AQ7</f>
        <v>11</v>
      </c>
      <c r="Q18" s="224">
        <f>DB!AR7</f>
        <v>2</v>
      </c>
      <c r="R18" s="224">
        <f t="shared" si="0"/>
        <v>20</v>
      </c>
      <c r="S18" s="224">
        <f>DB!AS7</f>
        <v>0</v>
      </c>
      <c r="T18" s="225">
        <f>DB!C7</f>
        <v>20</v>
      </c>
      <c r="U18" s="335">
        <f>DB!E7</f>
        <v>4198.2</v>
      </c>
      <c r="V18" s="352">
        <f>DB!F7*1000</f>
        <v>16.1570464956522</v>
      </c>
      <c r="W18" s="177">
        <f t="shared" si="1"/>
        <v>209.91</v>
      </c>
      <c r="X18" s="402">
        <v>1.0808703585943764</v>
      </c>
      <c r="Y18" s="400">
        <f t="shared" si="2"/>
        <v>17.463672639581606</v>
      </c>
      <c r="Z18" s="398">
        <f>DB!H7*$X18</f>
        <v>0.40748569492356973</v>
      </c>
      <c r="AA18" s="402">
        <f>DB!I7*$X18</f>
        <v>0.32366006625357863</v>
      </c>
      <c r="AB18" s="402">
        <f>DB!J7*$X18</f>
        <v>0.34508217135813207</v>
      </c>
      <c r="AC18" s="402">
        <f>DB!K7*$X18</f>
        <v>0.39432972820175194</v>
      </c>
      <c r="AD18" s="407">
        <f>DB!L7*$X18</f>
        <v>1783.1806858823934</v>
      </c>
      <c r="AE18" s="401">
        <f>DB!M7*$X18</f>
        <v>1.309775447968615</v>
      </c>
      <c r="AF18" s="401">
        <f>DB!N7*$X18</f>
        <v>1.2224570847707081</v>
      </c>
      <c r="AG18" s="401">
        <f>DB!O7*$X18</f>
        <v>0.12224570847707081</v>
      </c>
      <c r="AH18" s="401">
        <f>DB!P7*$X18</f>
        <v>9.6050199517698723E-3</v>
      </c>
      <c r="AI18" s="401">
        <f>DB!Q7*$X18</f>
        <v>4.7151916126870292E-3</v>
      </c>
      <c r="AJ18" s="401">
        <f>DB!R7*$X18</f>
        <v>6.9854690558326321E-3</v>
      </c>
      <c r="AK18" s="402">
        <f>DB!S7*1000*$X18</f>
        <v>0.17463672639581607</v>
      </c>
      <c r="AL18" s="401">
        <f>DB!T7*$X18</f>
        <v>1.7463672639581604E-3</v>
      </c>
      <c r="AM18" s="400">
        <f>DB!U7*1000*$X18</f>
        <v>5.2391017918744716</v>
      </c>
      <c r="AN18" s="400">
        <f>DB!V7*1000*$X18</f>
        <v>2.4449141695414163</v>
      </c>
      <c r="AO18" s="400">
        <f>DB!W7*1000*$X18</f>
        <v>8.3825628669991552</v>
      </c>
      <c r="AP18" s="401">
        <f>DB!X7*1000*$X18</f>
        <v>0.5239101791874472</v>
      </c>
      <c r="AQ18" s="400">
        <f>DB!Y7*1000*$X18</f>
        <v>8.7318363197907924</v>
      </c>
      <c r="AR18" s="400">
        <f>DB!Z7*1000*$X18</f>
        <v>52.391017918744716</v>
      </c>
      <c r="AS18" s="400">
        <f>DB!AA7*1000*$X18</f>
        <v>52.391017918744716</v>
      </c>
      <c r="AT18" s="400">
        <f>DB!AB7*1000*$X18</f>
        <v>9.7796566781656864</v>
      </c>
      <c r="AU18" s="400">
        <f>DB!AC7*1000*$X18</f>
        <v>13.97093811166522</v>
      </c>
      <c r="AV18" s="400">
        <f>DB!AD7*1000*$X18</f>
        <v>139.7093811166522</v>
      </c>
      <c r="AW18" s="401">
        <f>DB!AE7*1000*$X18</f>
        <v>3.1434610751246828</v>
      </c>
      <c r="AX18" s="401">
        <f>DB!AF7*$X18</f>
        <v>1.0478203583748953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1</v>
      </c>
      <c r="N19" s="224">
        <f>DB!AO8</f>
        <v>0</v>
      </c>
      <c r="O19" s="224">
        <f>DB!AP8</f>
        <v>2</v>
      </c>
      <c r="P19" s="224">
        <f>DB!AQ8</f>
        <v>0</v>
      </c>
      <c r="Q19" s="224">
        <f>DB!AR8</f>
        <v>0</v>
      </c>
      <c r="R19" s="224">
        <f t="shared" si="0"/>
        <v>3</v>
      </c>
      <c r="S19" s="224">
        <f>DB!AS8</f>
        <v>0</v>
      </c>
      <c r="T19" s="225">
        <f>DB!C8</f>
        <v>3</v>
      </c>
      <c r="U19" s="335">
        <f>DB!E8</f>
        <v>41</v>
      </c>
      <c r="V19" s="352">
        <f>DB!F8*1000</f>
        <v>0.16752600000000001</v>
      </c>
      <c r="W19" s="177">
        <f t="shared" si="1"/>
        <v>13.666666666666666</v>
      </c>
      <c r="X19" s="402">
        <v>1.0808703585943764</v>
      </c>
      <c r="Y19" s="400">
        <f t="shared" si="2"/>
        <v>0.18107388769388152</v>
      </c>
      <c r="Z19" s="398">
        <f>DB!H8*$X19</f>
        <v>3.8629096041361386E-3</v>
      </c>
      <c r="AA19" s="402">
        <f>DB!I8*$X19</f>
        <v>3.2532941822334045E-3</v>
      </c>
      <c r="AB19" s="402">
        <f>DB!J8*$X19</f>
        <v>3.3679743111061956E-3</v>
      </c>
      <c r="AC19" s="402">
        <f>DB!K8*$X19</f>
        <v>3.6335493463905554E-3</v>
      </c>
      <c r="AD19" s="407">
        <f>DB!L8*$X19</f>
        <v>18.489092524646853</v>
      </c>
      <c r="AE19" s="401">
        <f>DB!M8*$X19</f>
        <v>5.4503240195858331E-2</v>
      </c>
      <c r="AF19" s="401">
        <f>DB!N8*$X19</f>
        <v>1.7202019330918743E-2</v>
      </c>
      <c r="AG19" s="401">
        <f>DB!O8*$X19</f>
        <v>1.2675172138571706E-3</v>
      </c>
      <c r="AH19" s="401">
        <f>DB!P8*$X19</f>
        <v>3.2593299784898668E-4</v>
      </c>
      <c r="AI19" s="401">
        <f>DB!Q8*$X19</f>
        <v>1.086443326163289E-4</v>
      </c>
      <c r="AJ19" s="401">
        <f>DB!R8*$X19</f>
        <v>2.5350344277143413E-4</v>
      </c>
      <c r="AK19" s="402">
        <f>DB!S8*1000*$X19</f>
        <v>9.7779899354696002E-3</v>
      </c>
      <c r="AL19" s="401">
        <f>DB!T8*$X19</f>
        <v>4.8889949677348001E-3</v>
      </c>
      <c r="AM19" s="400">
        <f>DB!U8*1000*$X19</f>
        <v>0.18107388769388152</v>
      </c>
      <c r="AN19" s="400">
        <f>DB!V8*1000*$X19</f>
        <v>5.0700688554286825E-2</v>
      </c>
      <c r="AO19" s="400">
        <f>DB!W8*1000*$X19</f>
        <v>9.0536943846940762E-2</v>
      </c>
      <c r="AP19" s="401">
        <f>DB!X8*1000*$X19</f>
        <v>5.4322166308164443E-3</v>
      </c>
      <c r="AQ19" s="400">
        <f>DB!Y8*1000*$X19</f>
        <v>9.0536943846940762E-2</v>
      </c>
      <c r="AR19" s="400">
        <f>DB!Z8*1000*$X19</f>
        <v>0.54322166308164455</v>
      </c>
      <c r="AS19" s="400">
        <f>DB!AA8*1000*$X19</f>
        <v>0.54322166308164455</v>
      </c>
      <c r="AT19" s="400">
        <f>DB!AB8*1000*$X19</f>
        <v>0.10140137710857365</v>
      </c>
      <c r="AU19" s="400">
        <f>DB!AC8*1000*$X19</f>
        <v>0.14485911015510519</v>
      </c>
      <c r="AV19" s="400">
        <f>DB!AD8*1000*$X19</f>
        <v>1.4485911015510522</v>
      </c>
      <c r="AW19" s="401">
        <f>DB!AE8*1000*$X19</f>
        <v>3.2593299784898673E-2</v>
      </c>
      <c r="AX19" s="401">
        <f>DB!AF8*$X19</f>
        <v>1.0864433261632889E-2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1</v>
      </c>
      <c r="K20" s="224">
        <f>DB!AL9</f>
        <v>0</v>
      </c>
      <c r="L20" s="224">
        <f>DB!AM9</f>
        <v>1</v>
      </c>
      <c r="M20" s="224">
        <f>DB!AN9</f>
        <v>3</v>
      </c>
      <c r="N20" s="224">
        <f>DB!AO9</f>
        <v>3</v>
      </c>
      <c r="O20" s="224">
        <f>DB!AP9</f>
        <v>1</v>
      </c>
      <c r="P20" s="224">
        <f>DB!AQ9</f>
        <v>6</v>
      </c>
      <c r="Q20" s="224">
        <f>DB!AR9</f>
        <v>7</v>
      </c>
      <c r="R20" s="224">
        <f t="shared" si="0"/>
        <v>22</v>
      </c>
      <c r="S20" s="224">
        <f>DB!AS9</f>
        <v>0</v>
      </c>
      <c r="T20" s="225">
        <f>DB!C9</f>
        <v>22</v>
      </c>
      <c r="U20" s="335">
        <f>DB!E9</f>
        <v>876</v>
      </c>
      <c r="V20" s="352">
        <f>DB!F9*1000</f>
        <v>3.2702832000000002</v>
      </c>
      <c r="W20" s="177">
        <f t="shared" si="1"/>
        <v>39.81818181818182</v>
      </c>
      <c r="X20" s="402">
        <v>1.0808703585943764</v>
      </c>
      <c r="Y20" s="400">
        <f t="shared" si="2"/>
        <v>3.5347521750891651</v>
      </c>
      <c r="Z20" s="398">
        <f>DB!H9*$X20</f>
        <v>7.0695043501783295E-2</v>
      </c>
      <c r="AA20" s="402">
        <f>DB!I9*$X20</f>
        <v>5.9572356657502726E-2</v>
      </c>
      <c r="AB20" s="402">
        <f>DB!J9*$X20</f>
        <v>6.1952423122062762E-2</v>
      </c>
      <c r="AC20" s="402">
        <f>DB!K9*$X20</f>
        <v>6.5934910572663222E-2</v>
      </c>
      <c r="AD20" s="407">
        <f>DB!L9*$X20</f>
        <v>360.92647509400439</v>
      </c>
      <c r="AE20" s="401">
        <f>DB!M9*$X20</f>
        <v>0.57616460453953389</v>
      </c>
      <c r="AF20" s="401">
        <f>DB!N9*$X20</f>
        <v>0.31459294358293571</v>
      </c>
      <c r="AG20" s="401">
        <f>DB!O9*$X20</f>
        <v>1.5552909570392324E-2</v>
      </c>
      <c r="AH20" s="401">
        <f>DB!P9*$X20</f>
        <v>2.3329364355588484E-3</v>
      </c>
      <c r="AI20" s="401">
        <f>DB!Q9*$X20</f>
        <v>7.0695043501783298E-4</v>
      </c>
      <c r="AJ20" s="401">
        <f>DB!R9*$X20</f>
        <v>1.7673760875445825E-3</v>
      </c>
      <c r="AK20" s="402">
        <f>DB!S9*1000*$X20</f>
        <v>3.5347521750891647E-2</v>
      </c>
      <c r="AL20" s="401">
        <f>DB!T9*$X20</f>
        <v>0.15552909570392326</v>
      </c>
      <c r="AM20" s="400">
        <f>DB!U9*1000*$X20</f>
        <v>3.5347521750891651</v>
      </c>
      <c r="AN20" s="400">
        <f>DB!V9*1000*$X20</f>
        <v>0.98973060902496612</v>
      </c>
      <c r="AO20" s="400">
        <f>DB!W9*1000*$X20</f>
        <v>4.2417026101069979</v>
      </c>
      <c r="AP20" s="401">
        <f>DB!X9*1000*$X20</f>
        <v>0.10604256525267494</v>
      </c>
      <c r="AQ20" s="400">
        <f>DB!Y9*1000*$X20</f>
        <v>1.7673760875445825</v>
      </c>
      <c r="AR20" s="400">
        <f>DB!Z9*1000*$X20</f>
        <v>10.604256525267493</v>
      </c>
      <c r="AS20" s="400">
        <f>DB!AA9*1000*$X20</f>
        <v>10.604256525267493</v>
      </c>
      <c r="AT20" s="400">
        <f>DB!AB9*1000*$X20</f>
        <v>1.9794612180499322</v>
      </c>
      <c r="AU20" s="400">
        <f>DB!AC9*1000*$X20</f>
        <v>2.8278017400713318</v>
      </c>
      <c r="AV20" s="400">
        <f>DB!AD9*1000*$X20</f>
        <v>28.27801740071332</v>
      </c>
      <c r="AW20" s="401">
        <f>DB!AE9*1000*$X20</f>
        <v>0.63625539151604971</v>
      </c>
      <c r="AX20" s="401">
        <f>DB!AF9*$X20</f>
        <v>0.21208513050534988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1</v>
      </c>
      <c r="M21" s="224">
        <f>DB!AN10</f>
        <v>4</v>
      </c>
      <c r="N21" s="224">
        <f>DB!AO10</f>
        <v>1</v>
      </c>
      <c r="O21" s="224">
        <f>DB!AP10</f>
        <v>3</v>
      </c>
      <c r="P21" s="224">
        <f>DB!AQ10</f>
        <v>8</v>
      </c>
      <c r="Q21" s="224">
        <f>DB!AR10</f>
        <v>0</v>
      </c>
      <c r="R21" s="224">
        <f t="shared" si="0"/>
        <v>17</v>
      </c>
      <c r="S21" s="224">
        <f>DB!AS10</f>
        <v>0</v>
      </c>
      <c r="T21" s="225">
        <f>DB!C10</f>
        <v>17</v>
      </c>
      <c r="U21" s="335">
        <f>DB!E10</f>
        <v>4175</v>
      </c>
      <c r="V21" s="352">
        <f>DB!F10*1000</f>
        <v>17.126684999999998</v>
      </c>
      <c r="W21" s="177">
        <f t="shared" si="1"/>
        <v>245.58823529411765</v>
      </c>
      <c r="X21" s="402">
        <v>1.0808703585943764</v>
      </c>
      <c r="Y21" s="400">
        <f t="shared" si="2"/>
        <v>18.511726157482926</v>
      </c>
      <c r="Z21" s="398">
        <f>DB!H10*$X21</f>
        <v>0.45662257855124555</v>
      </c>
      <c r="AA21" s="402">
        <f>DB!I10*$X21</f>
        <v>0.38232885090588076</v>
      </c>
      <c r="AB21" s="402">
        <f>DB!J10*$X21</f>
        <v>0.39664458580100087</v>
      </c>
      <c r="AC21" s="402">
        <f>DB!K10*$X21</f>
        <v>0.42799110876100532</v>
      </c>
      <c r="AD21" s="407">
        <f>DB!L10*$X21</f>
        <v>1890.1953344882668</v>
      </c>
      <c r="AE21" s="401">
        <f>DB!M10*$X21</f>
        <v>1.7956374372758441</v>
      </c>
      <c r="AF21" s="401">
        <f>DB!N10*$X21</f>
        <v>1.9159636572994831</v>
      </c>
      <c r="AG21" s="401">
        <f>DB!O10*$X21</f>
        <v>5.3684005856700488E-2</v>
      </c>
      <c r="AH21" s="401">
        <f>DB!P10*$X21</f>
        <v>1.2587973787088392E-2</v>
      </c>
      <c r="AI21" s="401">
        <f>DB!Q10*$X21</f>
        <v>3.7023452314965855E-3</v>
      </c>
      <c r="AJ21" s="401">
        <f>DB!R10*$X21</f>
        <v>9.2558630787414626E-3</v>
      </c>
      <c r="AK21" s="402">
        <f>DB!S10*1000*$X21</f>
        <v>1.1662387479214242</v>
      </c>
      <c r="AL21" s="401">
        <f>DB!T10*$X21</f>
        <v>3.2210403514020292</v>
      </c>
      <c r="AM21" s="400">
        <f>DB!U10*1000*$X21</f>
        <v>18.511726157482926</v>
      </c>
      <c r="AN21" s="400">
        <f>DB!V10*1000*$X21</f>
        <v>203.62898773231223</v>
      </c>
      <c r="AO21" s="400">
        <f>DB!W10*1000*$X21</f>
        <v>9.2558630787414629</v>
      </c>
      <c r="AP21" s="401">
        <f>DB!X10*1000*$X21</f>
        <v>0.55535178472448787</v>
      </c>
      <c r="AQ21" s="400">
        <f>DB!Y10*1000*$X21</f>
        <v>9.2558630787414629</v>
      </c>
      <c r="AR21" s="400">
        <f>DB!Z10*1000*$X21</f>
        <v>0</v>
      </c>
      <c r="AS21" s="400">
        <f>DB!AA10*1000*$X21</f>
        <v>55.535178472448784</v>
      </c>
      <c r="AT21" s="400">
        <f>DB!AB10*1000*$X21</f>
        <v>10.366566648190441</v>
      </c>
      <c r="AU21" s="400">
        <f>DB!AC10*1000*$X21</f>
        <v>14.809380925986343</v>
      </c>
      <c r="AV21" s="400">
        <f>DB!AD10*1000*$X21</f>
        <v>148.09380925986341</v>
      </c>
      <c r="AW21" s="401">
        <f>DB!AE10*1000*$X21</f>
        <v>3.332110708346927</v>
      </c>
      <c r="AX21" s="401">
        <f>DB!AF10*$X21</f>
        <v>1.1107035694489757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0</v>
      </c>
      <c r="S22" s="224">
        <f>DB!AS11</f>
        <v>0</v>
      </c>
      <c r="T22" s="225">
        <f>DB!C11</f>
        <v>0</v>
      </c>
      <c r="U22" s="335">
        <f>DB!E11</f>
        <v>0</v>
      </c>
      <c r="V22" s="352">
        <f>DB!F11*1000</f>
        <v>0</v>
      </c>
      <c r="W22" s="177">
        <f t="shared" si="1"/>
        <v>0</v>
      </c>
      <c r="X22" s="402">
        <v>1.0808703585943764</v>
      </c>
      <c r="Y22" s="400">
        <f t="shared" si="2"/>
        <v>0</v>
      </c>
      <c r="Z22" s="398">
        <f>DB!H11*$X22</f>
        <v>0</v>
      </c>
      <c r="AA22" s="402">
        <f>DB!I11*$X22</f>
        <v>0</v>
      </c>
      <c r="AB22" s="402">
        <f>DB!J11*$X22</f>
        <v>0</v>
      </c>
      <c r="AC22" s="402">
        <f>DB!K11*$X22</f>
        <v>0</v>
      </c>
      <c r="AD22" s="407">
        <f>DB!L11*$X22</f>
        <v>0</v>
      </c>
      <c r="AE22" s="401">
        <f>DB!M11*$X22</f>
        <v>0</v>
      </c>
      <c r="AF22" s="401">
        <f>DB!N11*$X22</f>
        <v>0</v>
      </c>
      <c r="AG22" s="401">
        <f>DB!O11*$X22</f>
        <v>0</v>
      </c>
      <c r="AH22" s="401">
        <f>DB!P11*$X22</f>
        <v>0</v>
      </c>
      <c r="AI22" s="401">
        <f>DB!Q11*$X22</f>
        <v>0</v>
      </c>
      <c r="AJ22" s="401">
        <f>DB!R11*$X22</f>
        <v>0</v>
      </c>
      <c r="AK22" s="402">
        <f>DB!S11*1000*$X22</f>
        <v>0</v>
      </c>
      <c r="AL22" s="401">
        <f>DB!T11*$X22</f>
        <v>0</v>
      </c>
      <c r="AM22" s="400">
        <f>DB!U11*1000*$X22</f>
        <v>0</v>
      </c>
      <c r="AN22" s="400">
        <f>DB!V11*1000*$X22</f>
        <v>0</v>
      </c>
      <c r="AO22" s="400">
        <f>DB!W11*1000*$X22</f>
        <v>0</v>
      </c>
      <c r="AP22" s="401">
        <f>DB!X11*1000*$X22</f>
        <v>0</v>
      </c>
      <c r="AQ22" s="400">
        <f>DB!Y11*1000*$X22</f>
        <v>0</v>
      </c>
      <c r="AR22" s="400">
        <f>DB!Z11*1000*$X22</f>
        <v>0</v>
      </c>
      <c r="AS22" s="400">
        <f>DB!AA11*1000*$X22</f>
        <v>0</v>
      </c>
      <c r="AT22" s="400">
        <f>DB!AB11*1000*$X22</f>
        <v>0</v>
      </c>
      <c r="AU22" s="400">
        <f>DB!AC11*1000*$X22</f>
        <v>0</v>
      </c>
      <c r="AV22" s="400">
        <f>DB!AD11*1000*$X22</f>
        <v>0</v>
      </c>
      <c r="AW22" s="401">
        <f>DB!AE11*1000*$X22</f>
        <v>0</v>
      </c>
      <c r="AX22" s="401">
        <f>DB!AF11*$X22</f>
        <v>0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1</v>
      </c>
      <c r="Q23" s="224">
        <f>DB!AR12</f>
        <v>0</v>
      </c>
      <c r="R23" s="224">
        <f t="shared" si="0"/>
        <v>1</v>
      </c>
      <c r="S23" s="224">
        <f>DB!AS12</f>
        <v>0</v>
      </c>
      <c r="T23" s="225">
        <f>DB!C12</f>
        <v>1</v>
      </c>
      <c r="U23" s="335">
        <f>DB!E12</f>
        <v>30</v>
      </c>
      <c r="V23" s="352">
        <f>DB!F12*1000</f>
        <v>0.24101999999999998</v>
      </c>
      <c r="W23" s="177">
        <f t="shared" si="1"/>
        <v>30</v>
      </c>
      <c r="X23" s="402">
        <v>1.0808703585943764</v>
      </c>
      <c r="Y23" s="400">
        <f t="shared" si="2"/>
        <v>0.2605113738284166</v>
      </c>
      <c r="Z23" s="398">
        <f>DB!H12*$X23</f>
        <v>2.4661743389090104E-2</v>
      </c>
      <c r="AA23" s="402">
        <f>DB!I12*$X23</f>
        <v>1.7605358643324392E-2</v>
      </c>
      <c r="AB23" s="402">
        <f>DB!J12*$X23</f>
        <v>1.9847493200740966E-2</v>
      </c>
      <c r="AC23" s="402">
        <f>DB!K12*$X23</f>
        <v>2.2937158094345989E-2</v>
      </c>
      <c r="AD23" s="407">
        <f>DB!L12*$X23</f>
        <v>26.408298476360422</v>
      </c>
      <c r="AE23" s="401">
        <f>DB!M12*$X23</f>
        <v>0.27171336290303855</v>
      </c>
      <c r="AF23" s="401">
        <f>DB!N12*$X23</f>
        <v>5.7051990868423233E-2</v>
      </c>
      <c r="AG23" s="401">
        <f>DB!O12*$X23</f>
        <v>3.0479830737924745E-3</v>
      </c>
      <c r="AH23" s="401">
        <f>DB!P12*$X23</f>
        <v>7.554829841024081E-3</v>
      </c>
      <c r="AI23" s="401">
        <f>DB!Q12*$X23</f>
        <v>3.0219319364096324E-3</v>
      </c>
      <c r="AJ23" s="401">
        <f>DB!R12*$X23</f>
        <v>5.2102274765683321E-3</v>
      </c>
      <c r="AK23" s="402">
        <f>DB!S12*1000*$X23</f>
        <v>0.10941477700793496</v>
      </c>
      <c r="AL23" s="401">
        <f>DB!T12*$X23</f>
        <v>2.5009091887527993E-2</v>
      </c>
      <c r="AM23" s="400">
        <f>DB!U12*1000*$X23</f>
        <v>0.93784094578229982</v>
      </c>
      <c r="AN23" s="400">
        <f>DB!V12*1000*$X23</f>
        <v>3.6471592335978319E-2</v>
      </c>
      <c r="AO23" s="400">
        <f>DB!W12*1000*$X23</f>
        <v>1.380710281290608</v>
      </c>
      <c r="AP23" s="401">
        <f>DB!X12*1000*$X23</f>
        <v>2.1622444027758578</v>
      </c>
      <c r="AQ23" s="400">
        <f>DB!Y12*1000*$X23</f>
        <v>1.0159943579308248</v>
      </c>
      <c r="AR23" s="400">
        <f>DB!Z12*1000*$X23</f>
        <v>7.5548298410240804</v>
      </c>
      <c r="AS23" s="400">
        <f>DB!AA12*1000*$X23</f>
        <v>8.3363639625093313</v>
      </c>
      <c r="AT23" s="400">
        <f>DB!AB12*1000*$X23</f>
        <v>0.14588636934391327</v>
      </c>
      <c r="AU23" s="400">
        <f>DB!AC12*1000*$X23</f>
        <v>0.21882955401586993</v>
      </c>
      <c r="AV23" s="400">
        <f>DB!AD12*1000*$X23</f>
        <v>94.04460595205839</v>
      </c>
      <c r="AW23" s="401">
        <f>DB!AE12*1000*$X23</f>
        <v>1.6672727925018664</v>
      </c>
      <c r="AX23" s="401">
        <f>DB!AF12*$X23</f>
        <v>1.5630682429704997E-2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0</v>
      </c>
      <c r="M24" s="227">
        <f>DB!AN13</f>
        <v>0</v>
      </c>
      <c r="N24" s="227">
        <f>DB!AO13</f>
        <v>1</v>
      </c>
      <c r="O24" s="227">
        <f>DB!AP13</f>
        <v>1</v>
      </c>
      <c r="P24" s="227">
        <f>DB!AQ13</f>
        <v>0</v>
      </c>
      <c r="Q24" s="227">
        <f>DB!AR13</f>
        <v>1</v>
      </c>
      <c r="R24" s="227">
        <f t="shared" si="0"/>
        <v>3</v>
      </c>
      <c r="S24" s="227">
        <f>DB!AS13</f>
        <v>0</v>
      </c>
      <c r="T24" s="228">
        <f>DB!C13</f>
        <v>3</v>
      </c>
      <c r="U24" s="336">
        <f>DB!E13</f>
        <v>230</v>
      </c>
      <c r="V24" s="353">
        <f>DB!F13*1000</f>
        <v>1.8311614285714302</v>
      </c>
      <c r="W24" s="204">
        <f t="shared" si="1"/>
        <v>76.666666666666671</v>
      </c>
      <c r="X24" s="408">
        <v>1.0808703585943764</v>
      </c>
      <c r="Y24" s="411">
        <f t="shared" si="2"/>
        <v>1.9792481099441923</v>
      </c>
      <c r="Z24" s="399">
        <f>DB!H13*$X24</f>
        <v>0.13590837021616728</v>
      </c>
      <c r="AA24" s="408">
        <f>DB!I13*$X24</f>
        <v>9.6125483206289511E-2</v>
      </c>
      <c r="AB24" s="408">
        <f>DB!J13*$X24</f>
        <v>0.10806694680295281</v>
      </c>
      <c r="AC24" s="408">
        <f>DB!K13*$X24</f>
        <v>0.12581420485545222</v>
      </c>
      <c r="AD24" s="409">
        <f>DB!L13*$X24</f>
        <v>200.63836015315223</v>
      </c>
      <c r="AE24" s="410">
        <f>DB!M13*$X24</f>
        <v>1.6170457058244068</v>
      </c>
      <c r="AF24" s="410">
        <f>DB!N13*$X24</f>
        <v>0.22365503642369305</v>
      </c>
      <c r="AG24" s="410">
        <f>DB!O13*$X24</f>
        <v>1.959455628844755E-2</v>
      </c>
      <c r="AH24" s="410">
        <f>DB!P13*$X24</f>
        <v>5.3439698968493175E-2</v>
      </c>
      <c r="AI24" s="410">
        <f>DB!Q13*$X24</f>
        <v>2.1771729209386081E-2</v>
      </c>
      <c r="AJ24" s="410">
        <f>DB!R13*$X24</f>
        <v>3.7605714088939569E-2</v>
      </c>
      <c r="AK24" s="408">
        <f>DB!S13*1000*$X24</f>
        <v>0.57398195188381484</v>
      </c>
      <c r="AL24" s="410">
        <f>DB!T13*$X24</f>
        <v>0.10687939793698635</v>
      </c>
      <c r="AM24" s="411">
        <f>DB!U13*1000*$X24</f>
        <v>0.39584962198883844</v>
      </c>
      <c r="AN24" s="411">
        <f>DB!V13*1000*$X24</f>
        <v>0.19792481099441922</v>
      </c>
      <c r="AO24" s="411">
        <f>DB!W13*1000*$X24</f>
        <v>23.750977319330239</v>
      </c>
      <c r="AP24" s="410">
        <f>DB!X13*1000*$X24</f>
        <v>0.27709473539218665</v>
      </c>
      <c r="AQ24" s="411">
        <f>DB!Y13*1000*$X24</f>
        <v>0.98962405497209494</v>
      </c>
      <c r="AR24" s="411">
        <f>DB!Z13*1000*$X24</f>
        <v>96.983157387265322</v>
      </c>
      <c r="AS24" s="411">
        <f>DB!AA13*1000*$X24</f>
        <v>0</v>
      </c>
      <c r="AT24" s="411">
        <f>DB!AB13*1000*$X24</f>
        <v>1.1083789415687466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1.1598393924272987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7</v>
      </c>
      <c r="I25" s="230">
        <f t="shared" si="3"/>
        <v>57</v>
      </c>
      <c r="J25" s="230">
        <f t="shared" si="3"/>
        <v>56</v>
      </c>
      <c r="K25" s="230">
        <f t="shared" si="3"/>
        <v>101</v>
      </c>
      <c r="L25" s="230">
        <f t="shared" si="3"/>
        <v>128</v>
      </c>
      <c r="M25" s="230">
        <f t="shared" si="3"/>
        <v>227</v>
      </c>
      <c r="N25" s="230">
        <f t="shared" si="3"/>
        <v>499</v>
      </c>
      <c r="O25" s="230">
        <f t="shared" si="3"/>
        <v>891</v>
      </c>
      <c r="P25" s="230">
        <f t="shared" si="3"/>
        <v>1134</v>
      </c>
      <c r="Q25" s="230">
        <f t="shared" si="3"/>
        <v>192</v>
      </c>
      <c r="R25" s="230">
        <f t="shared" si="3"/>
        <v>3292</v>
      </c>
      <c r="S25" s="230">
        <f t="shared" si="3"/>
        <v>3</v>
      </c>
      <c r="T25" s="231">
        <f>SUM(T13:T24)</f>
        <v>3295</v>
      </c>
      <c r="U25" s="337">
        <f>SUM(U13:U24)</f>
        <v>87756.359999999971</v>
      </c>
      <c r="V25" s="354">
        <f>SUM(V13:V24)</f>
        <v>356.74063193276328</v>
      </c>
      <c r="W25" s="232"/>
      <c r="X25" s="396"/>
      <c r="Y25" s="445">
        <f>SUM(Y13:Y24)</f>
        <v>385.59037476235034</v>
      </c>
      <c r="Z25" s="447">
        <f t="shared" ref="Z25:AX25" si="4">SUM(Z13:Z24)</f>
        <v>15.095859790636371</v>
      </c>
      <c r="AA25" s="448">
        <f t="shared" si="4"/>
        <v>10.887363563970005</v>
      </c>
      <c r="AB25" s="448">
        <f t="shared" si="4"/>
        <v>12.017457990924557</v>
      </c>
      <c r="AC25" s="448">
        <f t="shared" si="4"/>
        <v>13.979081804181947</v>
      </c>
      <c r="AD25" s="444">
        <f>SUM(AD13:AD24)</f>
        <v>39356.659291305914</v>
      </c>
      <c r="AE25" s="449">
        <f t="shared" si="4"/>
        <v>215.93272877557669</v>
      </c>
      <c r="AF25" s="449">
        <f t="shared" si="4"/>
        <v>34.626253019174563</v>
      </c>
      <c r="AG25" s="449">
        <f t="shared" si="4"/>
        <v>2.3923387371430542</v>
      </c>
      <c r="AH25" s="449">
        <f t="shared" si="4"/>
        <v>9.6632841985116453</v>
      </c>
      <c r="AI25" s="449">
        <f t="shared" si="4"/>
        <v>4.7267356718748488</v>
      </c>
      <c r="AJ25" s="449">
        <f t="shared" si="4"/>
        <v>5.1474280376156205</v>
      </c>
      <c r="AK25" s="448">
        <f>SUM(AK13:AK24)</f>
        <v>25.242584342409465</v>
      </c>
      <c r="AL25" s="449">
        <f t="shared" si="4"/>
        <v>7.1951296066053212</v>
      </c>
      <c r="AM25" s="445">
        <f>SUM(AM13:AM24)</f>
        <v>3259.9106109593877</v>
      </c>
      <c r="AN25" s="445">
        <f>SUM(AN13:AN24)</f>
        <v>296.3742301001991</v>
      </c>
      <c r="AO25" s="445">
        <f t="shared" ref="AO25" si="5">SUM(AO13:AO24)</f>
        <v>465.40963640365959</v>
      </c>
      <c r="AP25" s="449">
        <f>SUM(AP13:AP24)</f>
        <v>134.0065010416609</v>
      </c>
      <c r="AQ25" s="445">
        <f t="shared" ref="AQ25" si="6">SUM(AQ13:AQ24)</f>
        <v>1241.0707944033811</v>
      </c>
      <c r="AR25" s="445">
        <f>SUM(AR13:AR24)</f>
        <v>1607.7921641920418</v>
      </c>
      <c r="AS25" s="445">
        <f>SUM(AS13:AS24)</f>
        <v>8311.2946278063046</v>
      </c>
      <c r="AT25" s="445">
        <f t="shared" si="4"/>
        <v>215.93060986691549</v>
      </c>
      <c r="AU25" s="445">
        <f t="shared" si="4"/>
        <v>306.89932177687808</v>
      </c>
      <c r="AV25" s="445">
        <f>SUM(AV13:AV24)</f>
        <v>8014.6074546861619</v>
      </c>
      <c r="AW25" s="449">
        <f>SUM(AW13:AW24)</f>
        <v>70.670383542645794</v>
      </c>
      <c r="AX25" s="449">
        <f t="shared" si="4"/>
        <v>231.61079311380763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40</v>
      </c>
      <c r="I27" s="224">
        <f>DB!AJ14</f>
        <v>236</v>
      </c>
      <c r="J27" s="224">
        <f>DB!AK14</f>
        <v>44</v>
      </c>
      <c r="K27" s="224">
        <f>DB!AL14</f>
        <v>233</v>
      </c>
      <c r="L27" s="224">
        <f>DB!AM14</f>
        <v>57</v>
      </c>
      <c r="M27" s="224">
        <f>DB!AN14</f>
        <v>162</v>
      </c>
      <c r="N27" s="224">
        <f>DB!AO14</f>
        <v>361</v>
      </c>
      <c r="O27" s="224">
        <f>DB!AP14</f>
        <v>531</v>
      </c>
      <c r="P27" s="224">
        <f>DB!AQ14</f>
        <v>668</v>
      </c>
      <c r="Q27" s="224">
        <f>DB!AR14</f>
        <v>88</v>
      </c>
      <c r="R27" s="224">
        <f>SUM(H27:Q27)</f>
        <v>2420</v>
      </c>
      <c r="S27" s="224">
        <f>DB!AS14</f>
        <v>1</v>
      </c>
      <c r="T27" s="225">
        <f>DB!C14</f>
        <v>2421</v>
      </c>
      <c r="U27" s="335">
        <f>DB!E14</f>
        <v>15616.32</v>
      </c>
      <c r="V27" s="352">
        <f>DB!F14*1000</f>
        <v>40.183220565333905</v>
      </c>
      <c r="W27" s="177">
        <f>IF(T27=0,0,U27/T27)</f>
        <v>6.4503593556381658</v>
      </c>
      <c r="X27" s="402">
        <v>1.0808703585943764</v>
      </c>
      <c r="Y27" s="400">
        <f t="shared" ref="Y27:Y35" si="7">V27*X27</f>
        <v>43.432852021929378</v>
      </c>
      <c r="Z27" s="398">
        <f>DB!H14*$X27</f>
        <v>3.5470162484574699</v>
      </c>
      <c r="AA27" s="402">
        <f>DB!I14*$X27</f>
        <v>3.260938529806404</v>
      </c>
      <c r="AB27" s="402">
        <f>DB!J14*$X27</f>
        <v>3.4039773891319589</v>
      </c>
      <c r="AC27" s="402">
        <f>DB!K14*$X27</f>
        <v>3.5076371292909991</v>
      </c>
      <c r="AD27" s="407">
        <f>DB!L14*$X27</f>
        <v>4434.8416542551067</v>
      </c>
      <c r="AE27" s="401">
        <f>DB!M14*$X27</f>
        <v>124.73915100697904</v>
      </c>
      <c r="AF27" s="401">
        <f>DB!N14*$X27</f>
        <v>2.301941157162239</v>
      </c>
      <c r="AG27" s="401">
        <f>DB!O14*$X27</f>
        <v>0.19110454889648473</v>
      </c>
      <c r="AH27" s="401">
        <f>DB!P14*$X27</f>
        <v>17.15597654866211</v>
      </c>
      <c r="AI27" s="401">
        <f>DB!Q14*$X27</f>
        <v>9.8158245569558318</v>
      </c>
      <c r="AJ27" s="401">
        <f>DB!R14*$X27</f>
        <v>11.857168601986659</v>
      </c>
      <c r="AK27" s="402">
        <f>DB!S14*1000*$X27</f>
        <v>6.5149278032893898</v>
      </c>
      <c r="AL27" s="401">
        <f>DB!T14*$X27</f>
        <v>42.998523501708711</v>
      </c>
      <c r="AM27" s="400">
        <f>DB!U14*1000*$X27</f>
        <v>43.432852021929378</v>
      </c>
      <c r="AN27" s="400">
        <f>DB!V14*1000*$X27</f>
        <v>117.26870045920765</v>
      </c>
      <c r="AO27" s="400">
        <f>DB!W14*1000*$X27</f>
        <v>15.635826727894031</v>
      </c>
      <c r="AP27" s="401">
        <f>DB!X14*1000*$X27</f>
        <v>1.4332841167236381</v>
      </c>
      <c r="AQ27" s="400">
        <f>DB!Y14*1000*$X27</f>
        <v>82.52241884166385</v>
      </c>
      <c r="AR27" s="400">
        <f>DB!Z14*1000*$X27</f>
        <v>1042.3884485263152</v>
      </c>
      <c r="AS27" s="400">
        <f>DB!AA14*1000*$X27</f>
        <v>169.38812288552219</v>
      </c>
      <c r="AT27" s="400">
        <f>DB!AB14*1000*$X27</f>
        <v>24.322397132280361</v>
      </c>
      <c r="AU27" s="400">
        <f>DB!AC14*1000*$X27</f>
        <v>78.179133639472099</v>
      </c>
      <c r="AV27" s="400">
        <f>DB!AD14*1000*$X27</f>
        <v>868.65704043858534</v>
      </c>
      <c r="AW27" s="401">
        <f>DB!AE14*1000*$X27</f>
        <v>7.8179133639470155</v>
      </c>
      <c r="AX27" s="401">
        <f>DB!AF14*$X27</f>
        <v>3.3008967536666147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58</v>
      </c>
      <c r="I28" s="224">
        <f>DB!AJ15</f>
        <v>800</v>
      </c>
      <c r="J28" s="224">
        <f>DB!AK15</f>
        <v>107</v>
      </c>
      <c r="K28" s="224">
        <f>DB!AL15</f>
        <v>633</v>
      </c>
      <c r="L28" s="224">
        <f>DB!AM15</f>
        <v>255</v>
      </c>
      <c r="M28" s="224">
        <f>DB!AN15</f>
        <v>807</v>
      </c>
      <c r="N28" s="224">
        <f>DB!AO15</f>
        <v>1284</v>
      </c>
      <c r="O28" s="224">
        <f>DB!AP15</f>
        <v>1762</v>
      </c>
      <c r="P28" s="224">
        <f>DB!AQ15</f>
        <v>1115</v>
      </c>
      <c r="Q28" s="224">
        <f>DB!AR15</f>
        <v>106</v>
      </c>
      <c r="R28" s="224">
        <f t="shared" ref="R28:R35" si="8">SUM(H28:Q28)</f>
        <v>6927</v>
      </c>
      <c r="S28" s="224">
        <f>DB!AS15</f>
        <v>1</v>
      </c>
      <c r="T28" s="225">
        <f>DB!C15</f>
        <v>6928</v>
      </c>
      <c r="U28" s="335">
        <f>DB!E15</f>
        <v>46563.210000000101</v>
      </c>
      <c r="V28" s="352">
        <f>DB!F15*1000</f>
        <v>134.53635255872101</v>
      </c>
      <c r="W28" s="177">
        <f t="shared" ref="W28:W35" si="9">IF(T28=0,0,U28/T28)</f>
        <v>6.7210176096997838</v>
      </c>
      <c r="X28" s="402">
        <v>1.0808703585943764</v>
      </c>
      <c r="Y28" s="400">
        <f t="shared" si="7"/>
        <v>145.41635563412422</v>
      </c>
      <c r="Z28" s="398">
        <f>DB!H15*$X28</f>
        <v>17.546906913185691</v>
      </c>
      <c r="AA28" s="402">
        <f>DB!I15*$X28</f>
        <v>16.154787668580475</v>
      </c>
      <c r="AB28" s="402">
        <f>DB!J15*$X28</f>
        <v>16.850847290884271</v>
      </c>
      <c r="AC28" s="402">
        <f>DB!K15*$X28</f>
        <v>17.385010037245511</v>
      </c>
      <c r="AD28" s="407">
        <f>DB!L15*$X28</f>
        <v>14848.173241088849</v>
      </c>
      <c r="AE28" s="401">
        <f>DB!M15*$X28</f>
        <v>317.00765528241584</v>
      </c>
      <c r="AF28" s="401">
        <f>DB!N15*$X28</f>
        <v>8.8703976936820723</v>
      </c>
      <c r="AG28" s="401">
        <f>DB!O15*$X28</f>
        <v>1.4541635563412314</v>
      </c>
      <c r="AH28" s="401">
        <f>DB!P15*$X28</f>
        <v>49.00531184870183</v>
      </c>
      <c r="AI28" s="401">
        <f>DB!Q15*$X28</f>
        <v>18.177044454267229</v>
      </c>
      <c r="AJ28" s="401">
        <f>DB!R15*$X28</f>
        <v>39.262416021216062</v>
      </c>
      <c r="AK28" s="402">
        <f>DB!S15*1000*$X28</f>
        <v>1.1197059383828627</v>
      </c>
      <c r="AL28" s="401">
        <f>DB!T15*$X28</f>
        <v>130.58388735944521</v>
      </c>
      <c r="AM28" s="400">
        <f>DB!U15*1000*$X28</f>
        <v>785.24832042434923</v>
      </c>
      <c r="AN28" s="400">
        <f>DB!V15*1000*$X28</f>
        <v>261.74944014143784</v>
      </c>
      <c r="AO28" s="400">
        <f>DB!W15*1000*$X28</f>
        <v>50.895724471947524</v>
      </c>
      <c r="AP28" s="401">
        <f>DB!X15*1000*$X28</f>
        <v>27.629107570485559</v>
      </c>
      <c r="AQ28" s="400">
        <f>DB!Y15*1000*$X28</f>
        <v>127.96639295804069</v>
      </c>
      <c r="AR28" s="400">
        <f>DB!Z15*1000*$X28</f>
        <v>33.445761795847567</v>
      </c>
      <c r="AS28" s="400">
        <f>DB!AA15*1000*$X28</f>
        <v>436.24906690238021</v>
      </c>
      <c r="AT28" s="400">
        <f>DB!AB15*1000*$X28</f>
        <v>81.433159155116201</v>
      </c>
      <c r="AU28" s="400">
        <f>DB!AC15*1000*$X28</f>
        <v>159.95799119754736</v>
      </c>
      <c r="AV28" s="400">
        <f>DB!AD15*1000*$X28</f>
        <v>319.9159823950958</v>
      </c>
      <c r="AW28" s="401">
        <f>DB!AE15*1000*$X28</f>
        <v>4.5079070246581097</v>
      </c>
      <c r="AX28" s="401">
        <f>DB!AF15*$X28</f>
        <v>5.9620705809996863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20</v>
      </c>
      <c r="I29" s="224">
        <f>DB!AJ16</f>
        <v>261</v>
      </c>
      <c r="J29" s="224">
        <f>DB!AK16</f>
        <v>27</v>
      </c>
      <c r="K29" s="224">
        <f>DB!AL16</f>
        <v>229</v>
      </c>
      <c r="L29" s="224">
        <f>DB!AM16</f>
        <v>98</v>
      </c>
      <c r="M29" s="224">
        <f>DB!AN16</f>
        <v>436</v>
      </c>
      <c r="N29" s="224">
        <f>DB!AO16</f>
        <v>1238</v>
      </c>
      <c r="O29" s="224">
        <f>DB!AP16</f>
        <v>2993</v>
      </c>
      <c r="P29" s="224">
        <f>DB!AQ16</f>
        <v>2694</v>
      </c>
      <c r="Q29" s="224">
        <f>DB!AR16</f>
        <v>459</v>
      </c>
      <c r="R29" s="224">
        <f t="shared" si="8"/>
        <v>8455</v>
      </c>
      <c r="S29" s="224">
        <f>DB!AS16</f>
        <v>3</v>
      </c>
      <c r="T29" s="225">
        <f>DB!C16</f>
        <v>8458</v>
      </c>
      <c r="U29" s="335">
        <f>DB!E16</f>
        <v>58863.6899999999</v>
      </c>
      <c r="V29" s="352">
        <f>DB!F16*1000</f>
        <v>136.95738987153499</v>
      </c>
      <c r="W29" s="177">
        <f t="shared" si="9"/>
        <v>6.9595282572712112</v>
      </c>
      <c r="X29" s="402">
        <v>1.0808703585943764</v>
      </c>
      <c r="Y29" s="400">
        <f t="shared" si="7"/>
        <v>148.03318310259584</v>
      </c>
      <c r="Z29" s="398">
        <f>DB!H16*$X29</f>
        <v>11.053144338327682</v>
      </c>
      <c r="AA29" s="402">
        <f>DB!I16*$X29</f>
        <v>10.145207481965143</v>
      </c>
      <c r="AB29" s="402">
        <f>DB!J16*$X29</f>
        <v>10.599175910146668</v>
      </c>
      <c r="AC29" s="402">
        <f>DB!K16*$X29</f>
        <v>10.939652231282658</v>
      </c>
      <c r="AD29" s="407">
        <f>DB!L16*$X29</f>
        <v>15115.372260240403</v>
      </c>
      <c r="AE29" s="401">
        <f>DB!M16*$X29</f>
        <v>465.86042722386952</v>
      </c>
      <c r="AF29" s="401">
        <f>DB!N16*$X29</f>
        <v>7.4756757466816124</v>
      </c>
      <c r="AG29" s="401">
        <f>DB!O16*$X29</f>
        <v>1.3322986479234331</v>
      </c>
      <c r="AH29" s="401">
        <f>DB!P16*$X29</f>
        <v>42.485523550447446</v>
      </c>
      <c r="AI29" s="401">
        <f>DB!Q16*$X29</f>
        <v>20.132512901956972</v>
      </c>
      <c r="AJ29" s="401">
        <f>DB!R16*$X29</f>
        <v>7.5496923382333776</v>
      </c>
      <c r="AK29" s="402">
        <f>DB!S16*1000*$X29</f>
        <v>16.283650141285815</v>
      </c>
      <c r="AL29" s="401">
        <f>DB!T16*$X29</f>
        <v>81.566283889536592</v>
      </c>
      <c r="AM29" s="400">
        <f>DB!U16*1000*$X29</f>
        <v>148.03318310259584</v>
      </c>
      <c r="AN29" s="400">
        <f>DB!V16*1000*$X29</f>
        <v>281.26304789496294</v>
      </c>
      <c r="AO29" s="400">
        <f>DB!W16*1000*$X29</f>
        <v>8.881990986157188</v>
      </c>
      <c r="AP29" s="401">
        <f>DB!X16*1000*$X29</f>
        <v>4.8850950423858635</v>
      </c>
      <c r="AQ29" s="400">
        <f>DB!Y16*1000*$X29</f>
        <v>281.26304789496294</v>
      </c>
      <c r="AR29" s="400">
        <f>DB!Z16*1000*$X29</f>
        <v>3552.7963944625385</v>
      </c>
      <c r="AS29" s="400">
        <f>DB!AA16*1000*$X29</f>
        <v>577.32941410016656</v>
      </c>
      <c r="AT29" s="400">
        <f>DB!AB16*1000*$X29</f>
        <v>82.898582537465899</v>
      </c>
      <c r="AU29" s="400">
        <f>DB!AC16*1000*$X29</f>
        <v>266.45972958469849</v>
      </c>
      <c r="AV29" s="400">
        <f>DB!AD16*1000*$X29</f>
        <v>2960.663662052144</v>
      </c>
      <c r="AW29" s="401">
        <f>DB!AE16*1000*$X29</f>
        <v>26.645972958470281</v>
      </c>
      <c r="AX29" s="401">
        <f>DB!AF16*$X29</f>
        <v>11.250521915798192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1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3</v>
      </c>
      <c r="O30" s="224">
        <f>DB!AP17</f>
        <v>5</v>
      </c>
      <c r="P30" s="224">
        <f>DB!AQ17</f>
        <v>36</v>
      </c>
      <c r="Q30" s="224">
        <f>DB!AR17</f>
        <v>6</v>
      </c>
      <c r="R30" s="224">
        <f t="shared" si="8"/>
        <v>51</v>
      </c>
      <c r="S30" s="224">
        <f>DB!AS17</f>
        <v>0</v>
      </c>
      <c r="T30" s="225">
        <f>DB!C17</f>
        <v>51</v>
      </c>
      <c r="U30" s="335">
        <f>DB!E17</f>
        <v>385.4</v>
      </c>
      <c r="V30" s="352">
        <f>DB!F17*1000</f>
        <v>1.0871071299408299</v>
      </c>
      <c r="W30" s="177">
        <f t="shared" si="9"/>
        <v>7.556862745098039</v>
      </c>
      <c r="X30" s="402">
        <v>1.0808703585943764</v>
      </c>
      <c r="Y30" s="400">
        <f t="shared" si="7"/>
        <v>1.1750218733696483</v>
      </c>
      <c r="Z30" s="398">
        <f>DB!H17*$X30</f>
        <v>3.5642330158879208E-2</v>
      </c>
      <c r="AA30" s="402">
        <f>DB!I17*$X30</f>
        <v>3.3041615079154471E-2</v>
      </c>
      <c r="AB30" s="402">
        <f>DB!J17*$X30</f>
        <v>3.4341972619016892E-2</v>
      </c>
      <c r="AC30" s="402">
        <f>DB!K17*$X30</f>
        <v>3.5415159263361175E-2</v>
      </c>
      <c r="AD30" s="407">
        <f>DB!L17*$X30</f>
        <v>119.97913344602776</v>
      </c>
      <c r="AE30" s="401">
        <f>DB!M17*$X30</f>
        <v>0.29140542459567298</v>
      </c>
      <c r="AF30" s="401">
        <f>DB!N17*$X30</f>
        <v>0.14394017948778118</v>
      </c>
      <c r="AG30" s="401">
        <f>DB!O17*$X30</f>
        <v>8.2251531135875272E-3</v>
      </c>
      <c r="AH30" s="401">
        <f>DB!P17*$X30</f>
        <v>1.1750218733696482E-2</v>
      </c>
      <c r="AI30" s="401">
        <f>DB!Q17*$X30</f>
        <v>1.7625328100544671E-3</v>
      </c>
      <c r="AJ30" s="401">
        <f>DB!R17*$X30</f>
        <v>2.9375546834241157E-3</v>
      </c>
      <c r="AK30" s="402">
        <f>DB!S17*1000*$X30</f>
        <v>1.1750218733696482E-2</v>
      </c>
      <c r="AL30" s="401">
        <f>DB!T17*$X30</f>
        <v>1.1750218733696483E-4</v>
      </c>
      <c r="AM30" s="400">
        <f>DB!U17*1000*$X30</f>
        <v>1.29252406070661</v>
      </c>
      <c r="AN30" s="400">
        <f>DB!V17*1000*$X30</f>
        <v>0.16450306227175054</v>
      </c>
      <c r="AO30" s="400">
        <f>DB!W17*1000*$X30</f>
        <v>2.4675459340762578E-2</v>
      </c>
      <c r="AP30" s="401">
        <f>DB!X17*1000*$X30</f>
        <v>3.5250656201089449E-2</v>
      </c>
      <c r="AQ30" s="400">
        <f>DB!Y17*1000*$X30</f>
        <v>0.58751093668482413</v>
      </c>
      <c r="AR30" s="400">
        <f>DB!Z17*1000*$X30</f>
        <v>3.5250656201089448</v>
      </c>
      <c r="AS30" s="400">
        <f>DB!AA17*1000*$X30</f>
        <v>3.5250656201089448</v>
      </c>
      <c r="AT30" s="400">
        <f>DB!AB17*1000*$X30</f>
        <v>0.65801224908700218</v>
      </c>
      <c r="AU30" s="400">
        <f>DB!AC17*1000*$X30</f>
        <v>0.94001749869571649</v>
      </c>
      <c r="AV30" s="400">
        <f>DB!AD17*1000*$X30</f>
        <v>9.4001749869571753</v>
      </c>
      <c r="AW30" s="401">
        <f>DB!AE17*1000*$X30</f>
        <v>0.21150393720653626</v>
      </c>
      <c r="AX30" s="401">
        <f>DB!AF17*$X30</f>
        <v>7.0501312402178787E-2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5</v>
      </c>
      <c r="I31" s="224">
        <f>DB!AJ18</f>
        <v>160</v>
      </c>
      <c r="J31" s="224">
        <f>DB!AK18</f>
        <v>42</v>
      </c>
      <c r="K31" s="224">
        <f>DB!AL18</f>
        <v>102</v>
      </c>
      <c r="L31" s="224">
        <f>DB!AM18</f>
        <v>24</v>
      </c>
      <c r="M31" s="224">
        <f>DB!AN18</f>
        <v>46</v>
      </c>
      <c r="N31" s="224">
        <f>DB!AO18</f>
        <v>137</v>
      </c>
      <c r="O31" s="224">
        <f>DB!AP18</f>
        <v>81</v>
      </c>
      <c r="P31" s="224">
        <f>DB!AQ18</f>
        <v>100</v>
      </c>
      <c r="Q31" s="224">
        <f>DB!AR18</f>
        <v>7</v>
      </c>
      <c r="R31" s="224">
        <f t="shared" si="8"/>
        <v>704</v>
      </c>
      <c r="S31" s="224">
        <f>DB!AS18</f>
        <v>0</v>
      </c>
      <c r="T31" s="225">
        <f>DB!C18</f>
        <v>704</v>
      </c>
      <c r="U31" s="335">
        <f>DB!E18</f>
        <v>4783.8</v>
      </c>
      <c r="V31" s="352">
        <f>DB!F18*1000</f>
        <v>6.6239287826087301</v>
      </c>
      <c r="W31" s="177">
        <f t="shared" si="9"/>
        <v>6.7951704545454552</v>
      </c>
      <c r="X31" s="402">
        <v>1.0808703585943764</v>
      </c>
      <c r="Y31" s="400">
        <f t="shared" si="7"/>
        <v>7.1596082785619091</v>
      </c>
      <c r="Z31" s="398">
        <f>DB!H18*$X31</f>
        <v>1.1145123553628014</v>
      </c>
      <c r="AA31" s="402">
        <f>DB!I18*$X31</f>
        <v>1.0239194452780671</v>
      </c>
      <c r="AB31" s="402">
        <f>DB!J18*$X31</f>
        <v>1.0680226322740087</v>
      </c>
      <c r="AC31" s="402">
        <f>DB!K18*$X31</f>
        <v>1.1022932905673808</v>
      </c>
      <c r="AD31" s="407">
        <f>DB!L18*$X31</f>
        <v>731.05328210740026</v>
      </c>
      <c r="AE31" s="401">
        <f>DB!M18*$X31</f>
        <v>13.982714968031246</v>
      </c>
      <c r="AF31" s="401">
        <f>DB!N18*$X31</f>
        <v>0.47969375466364478</v>
      </c>
      <c r="AG31" s="401">
        <f>DB!O18*$X31</f>
        <v>5.0117257949933026E-2</v>
      </c>
      <c r="AH31" s="401">
        <f>DB!P18*$X31</f>
        <v>1.4534004805480651</v>
      </c>
      <c r="AI31" s="401">
        <f>DB!Q18*$X31</f>
        <v>0.97370672588442042</v>
      </c>
      <c r="AJ31" s="401">
        <f>DB!R18*$X31</f>
        <v>1.281569881862568</v>
      </c>
      <c r="AK31" s="402">
        <f>DB!S18*1000*$X31</f>
        <v>0.26490550630678955</v>
      </c>
      <c r="AL31" s="401">
        <f>DB!T18*$X31</f>
        <v>0.31502276425672066</v>
      </c>
      <c r="AM31" s="400">
        <f>DB!U18*1000*$X31</f>
        <v>7.1596082785619091</v>
      </c>
      <c r="AN31" s="400">
        <f>DB!V18*1000*$X31</f>
        <v>13.603255729267641</v>
      </c>
      <c r="AO31" s="400">
        <f>DB!W18*1000*$X31</f>
        <v>4.2957649671371154</v>
      </c>
      <c r="AP31" s="401">
        <f>DB!X18*1000*$X31</f>
        <v>0.23626707319254292</v>
      </c>
      <c r="AQ31" s="400">
        <f>DB!Y18*1000*$X31</f>
        <v>13.603255729267641</v>
      </c>
      <c r="AR31" s="400">
        <f>DB!Z18*1000*$X31</f>
        <v>171.83059868548418</v>
      </c>
      <c r="AS31" s="400">
        <f>DB!AA18*1000*$X31</f>
        <v>27.922472286391393</v>
      </c>
      <c r="AT31" s="400">
        <f>DB!AB18*1000*$X31</f>
        <v>4.0093806359946704</v>
      </c>
      <c r="AU31" s="400">
        <f>DB!AC18*1000*$X31</f>
        <v>12.887294901411313</v>
      </c>
      <c r="AV31" s="400">
        <f>DB!AD18*1000*$X31</f>
        <v>143.19216557123752</v>
      </c>
      <c r="AW31" s="401">
        <f>DB!AE18*1000*$X31</f>
        <v>1.2887294901411313</v>
      </c>
      <c r="AX31" s="401">
        <f>DB!AF18*$X31</f>
        <v>0.5441302291707002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1</v>
      </c>
      <c r="I32" s="224">
        <f>DB!AJ19</f>
        <v>15</v>
      </c>
      <c r="J32" s="224">
        <f>DB!AK19</f>
        <v>11</v>
      </c>
      <c r="K32" s="224">
        <f>DB!AL19</f>
        <v>55</v>
      </c>
      <c r="L32" s="224">
        <f>DB!AM19</f>
        <v>9</v>
      </c>
      <c r="M32" s="224">
        <f>DB!AN19</f>
        <v>9</v>
      </c>
      <c r="N32" s="224">
        <f>DB!AO19</f>
        <v>5</v>
      </c>
      <c r="O32" s="224">
        <f>DB!AP19</f>
        <v>14</v>
      </c>
      <c r="P32" s="224">
        <f>DB!AQ19</f>
        <v>10</v>
      </c>
      <c r="Q32" s="224">
        <f>DB!AR19</f>
        <v>0</v>
      </c>
      <c r="R32" s="224">
        <f t="shared" si="8"/>
        <v>129</v>
      </c>
      <c r="S32" s="224">
        <f>DB!AS19</f>
        <v>0</v>
      </c>
      <c r="T32" s="225">
        <f>DB!C19</f>
        <v>129</v>
      </c>
      <c r="U32" s="335">
        <f>DB!E19</f>
        <v>856.6</v>
      </c>
      <c r="V32" s="352">
        <f>DB!F19*1000</f>
        <v>0.359258040000001</v>
      </c>
      <c r="W32" s="177">
        <f t="shared" si="9"/>
        <v>6.6403100775193797</v>
      </c>
      <c r="X32" s="402">
        <v>1.0808703585943764</v>
      </c>
      <c r="Y32" s="400">
        <f t="shared" si="7"/>
        <v>0.38831136652271392</v>
      </c>
      <c r="Z32" s="398">
        <f>DB!H19*$X32</f>
        <v>2.3686993357885482E-2</v>
      </c>
      <c r="AA32" s="402">
        <f>DB!I19*$X32</f>
        <v>2.1854163707898278E-2</v>
      </c>
      <c r="AB32" s="402">
        <f>DB!J19*$X32</f>
        <v>2.277057853289188E-2</v>
      </c>
      <c r="AC32" s="402">
        <f>DB!K19*$X32</f>
        <v>2.342553037109352E-2</v>
      </c>
      <c r="AD32" s="407">
        <f>DB!L19*$X32</f>
        <v>39.649697012901157</v>
      </c>
      <c r="AE32" s="401">
        <f>DB!M19*$X32</f>
        <v>1.9221412642874285</v>
      </c>
      <c r="AF32" s="401">
        <f>DB!N19*$X32</f>
        <v>3.3977244570737371E-2</v>
      </c>
      <c r="AG32" s="401">
        <f>DB!O19*$X32</f>
        <v>5.0480477647952562E-4</v>
      </c>
      <c r="AH32" s="401">
        <f>DB!P19*$X32</f>
        <v>4.0384382118362136E-2</v>
      </c>
      <c r="AI32" s="401">
        <f>DB!Q19*$X32</f>
        <v>1.7474011493522078E-2</v>
      </c>
      <c r="AJ32" s="401">
        <f>DB!R19*$X32</f>
        <v>2.7570107023112609E-2</v>
      </c>
      <c r="AK32" s="402">
        <f>DB!S19*1000*$X32</f>
        <v>1.6309077393953937E-2</v>
      </c>
      <c r="AL32" s="401">
        <f>DB!T19*$X32</f>
        <v>2.213374789179463E-2</v>
      </c>
      <c r="AM32" s="400">
        <f>DB!U19*1000*$X32</f>
        <v>0.38831136652271392</v>
      </c>
      <c r="AN32" s="400">
        <f>DB!V19*1000*$X32</f>
        <v>0.8931161430022394</v>
      </c>
      <c r="AO32" s="400">
        <f>DB!W19*1000*$X32</f>
        <v>1.4367520561340375E-2</v>
      </c>
      <c r="AP32" s="401">
        <f>DB!X19*1000*$X32</f>
        <v>1.2814275095249524E-2</v>
      </c>
      <c r="AQ32" s="400">
        <f>DB!Y19*1000*$X32</f>
        <v>0.73779159639315439</v>
      </c>
      <c r="AR32" s="400">
        <f>DB!Z19*1000*$X32</f>
        <v>9.3194727965451065</v>
      </c>
      <c r="AS32" s="400">
        <f>DB!AA19*1000*$X32</f>
        <v>1.5144143294385799</v>
      </c>
      <c r="AT32" s="400">
        <f>DB!AB19*1000*$X32</f>
        <v>0.21745436525271916</v>
      </c>
      <c r="AU32" s="400">
        <f>DB!AC19*1000*$X32</f>
        <v>0.69896045974088417</v>
      </c>
      <c r="AV32" s="400">
        <f>DB!AD19*1000*$X32</f>
        <v>7.7662273304542673</v>
      </c>
      <c r="AW32" s="401">
        <f>DB!AE19*1000*$X32</f>
        <v>6.9896045974088314E-2</v>
      </c>
      <c r="AX32" s="401">
        <f>DB!AF19*$X32</f>
        <v>2.9511663855726174E-2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27</v>
      </c>
      <c r="I33" s="224">
        <f>DB!AJ20</f>
        <v>127</v>
      </c>
      <c r="J33" s="224">
        <f>DB!AK20</f>
        <v>95</v>
      </c>
      <c r="K33" s="224">
        <f>DB!AL20</f>
        <v>294</v>
      </c>
      <c r="L33" s="224">
        <f>DB!AM20</f>
        <v>67</v>
      </c>
      <c r="M33" s="224">
        <f>DB!AN20</f>
        <v>118</v>
      </c>
      <c r="N33" s="224">
        <f>DB!AO20</f>
        <v>158</v>
      </c>
      <c r="O33" s="224">
        <f>DB!AP20</f>
        <v>166</v>
      </c>
      <c r="P33" s="224">
        <f>DB!AQ20</f>
        <v>196</v>
      </c>
      <c r="Q33" s="224">
        <f>DB!AR20</f>
        <v>28</v>
      </c>
      <c r="R33" s="224">
        <f t="shared" si="8"/>
        <v>1276</v>
      </c>
      <c r="S33" s="224">
        <f>DB!AS20</f>
        <v>1</v>
      </c>
      <c r="T33" s="225">
        <f>DB!C20</f>
        <v>1277</v>
      </c>
      <c r="U33" s="335">
        <f>DB!E20</f>
        <v>6761.45999999997</v>
      </c>
      <c r="V33" s="352">
        <f>DB!F20*1000</f>
        <v>3.83346478213958</v>
      </c>
      <c r="W33" s="177">
        <f t="shared" si="9"/>
        <v>5.294800313234119</v>
      </c>
      <c r="X33" s="402">
        <v>1.0808703585943764</v>
      </c>
      <c r="Y33" s="400">
        <f t="shared" si="7"/>
        <v>4.143478453730121</v>
      </c>
      <c r="Z33" s="398">
        <f>DB!H20*$X33</f>
        <v>0.25413334516210773</v>
      </c>
      <c r="AA33" s="402">
        <f>DB!I20*$X33</f>
        <v>0.23391317030790809</v>
      </c>
      <c r="AB33" s="402">
        <f>DB!J20*$X33</f>
        <v>0.24402325773500791</v>
      </c>
      <c r="AC33" s="402">
        <f>DB!K20*$X33</f>
        <v>0.25126053343418897</v>
      </c>
      <c r="AD33" s="407">
        <f>DB!L20*$X33</f>
        <v>423.08229795347057</v>
      </c>
      <c r="AE33" s="401">
        <f>DB!M20*$X33</f>
        <v>8.6267221406659651</v>
      </c>
      <c r="AF33" s="401">
        <f>DB!N20*$X33</f>
        <v>0.34183697243273131</v>
      </c>
      <c r="AG33" s="401">
        <f>DB!O20*$X33</f>
        <v>5.3865219898491419E-3</v>
      </c>
      <c r="AH33" s="401">
        <f>DB!P20*$X33</f>
        <v>0.49721741444761386</v>
      </c>
      <c r="AI33" s="401">
        <f>DB!Q20*$X33</f>
        <v>0.31904784093721428</v>
      </c>
      <c r="AJ33" s="401">
        <f>DB!R20*$X33</f>
        <v>0.28590001330737402</v>
      </c>
      <c r="AK33" s="402">
        <f>DB!S20*1000*$X33</f>
        <v>0.58008698352221022</v>
      </c>
      <c r="AL33" s="401">
        <f>DB!T20*$X33</f>
        <v>0.65881307414308465</v>
      </c>
      <c r="AM33" s="400">
        <f>DB!U20*1000*$X33</f>
        <v>4.143478453730121</v>
      </c>
      <c r="AN33" s="400">
        <f>DB!V20*1000*$X33</f>
        <v>9.530000443579155</v>
      </c>
      <c r="AO33" s="400">
        <f>DB!W20*1000*$X33</f>
        <v>0.26103914258499489</v>
      </c>
      <c r="AP33" s="401">
        <f>DB!X20*1000*$X33</f>
        <v>0.1367347889730906</v>
      </c>
      <c r="AQ33" s="400">
        <f>DB!Y20*1000*$X33</f>
        <v>7.8726090620872062</v>
      </c>
      <c r="AR33" s="400">
        <f>DB!Z20*1000*$X33</f>
        <v>99.443482889521903</v>
      </c>
      <c r="AS33" s="400">
        <f>DB!AA20*1000*$X33</f>
        <v>16.159565969547295</v>
      </c>
      <c r="AT33" s="400">
        <f>DB!AB20*1000*$X33</f>
        <v>2.3203479340888409</v>
      </c>
      <c r="AU33" s="400">
        <f>DB!AC20*1000*$X33</f>
        <v>7.4582612167142024</v>
      </c>
      <c r="AV33" s="400">
        <f>DB!AD20*1000*$X33</f>
        <v>82.869569074600889</v>
      </c>
      <c r="AW33" s="401">
        <f>DB!AE20*1000*$X33</f>
        <v>0.74582612167142137</v>
      </c>
      <c r="AX33" s="401">
        <f>DB!AF20*$X33</f>
        <v>0.31490436248348908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28</v>
      </c>
      <c r="I34" s="224">
        <f>DB!AJ21</f>
        <v>74</v>
      </c>
      <c r="J34" s="224">
        <f>DB!AK21</f>
        <v>12</v>
      </c>
      <c r="K34" s="224">
        <f>DB!AL21</f>
        <v>23</v>
      </c>
      <c r="L34" s="224">
        <f>DB!AM21</f>
        <v>5</v>
      </c>
      <c r="M34" s="224">
        <f>DB!AN21</f>
        <v>5</v>
      </c>
      <c r="N34" s="224">
        <f>DB!AO21</f>
        <v>9</v>
      </c>
      <c r="O34" s="224">
        <f>DB!AP21</f>
        <v>7</v>
      </c>
      <c r="P34" s="224">
        <f>DB!AQ21</f>
        <v>6</v>
      </c>
      <c r="Q34" s="224">
        <f>DB!AR21</f>
        <v>0</v>
      </c>
      <c r="R34" s="224">
        <f t="shared" si="8"/>
        <v>169</v>
      </c>
      <c r="S34" s="224">
        <f>DB!AS21</f>
        <v>0</v>
      </c>
      <c r="T34" s="225">
        <f>DB!C21</f>
        <v>169</v>
      </c>
      <c r="U34" s="335">
        <f>DB!E21</f>
        <v>735.8</v>
      </c>
      <c r="V34" s="352">
        <f>DB!F21*1000</f>
        <v>1.3244400000000001</v>
      </c>
      <c r="W34" s="177">
        <f t="shared" si="9"/>
        <v>4.3538461538461535</v>
      </c>
      <c r="X34" s="402">
        <v>1.0808703585943764</v>
      </c>
      <c r="Y34" s="400">
        <f t="shared" si="7"/>
        <v>1.4315479377367359</v>
      </c>
      <c r="Z34" s="398">
        <f>DB!H21*$X34</f>
        <v>0.10421668986723426</v>
      </c>
      <c r="AA34" s="402">
        <f>DB!I21*$X34</f>
        <v>9.1046448840056513E-2</v>
      </c>
      <c r="AB34" s="402">
        <f>DB!J21*$X34</f>
        <v>9.6772640591003239E-2</v>
      </c>
      <c r="AC34" s="402">
        <f>DB!K21*$X34</f>
        <v>0.10149674878553447</v>
      </c>
      <c r="AD34" s="407">
        <f>DB!L21*$X34</f>
        <v>146.17249682642264</v>
      </c>
      <c r="AE34" s="401">
        <f>DB!M21*$X34</f>
        <v>2.7958131223998453</v>
      </c>
      <c r="AF34" s="401">
        <f>DB!N21*$X34</f>
        <v>9.5913711828361198E-2</v>
      </c>
      <c r="AG34" s="401">
        <f>DB!O21*$X34</f>
        <v>1.002083556415715E-2</v>
      </c>
      <c r="AH34" s="401">
        <f>DB!P21*$X34</f>
        <v>0.29060423136055741</v>
      </c>
      <c r="AI34" s="401">
        <f>DB!Q21*$X34</f>
        <v>0.1946905195321961</v>
      </c>
      <c r="AJ34" s="401">
        <f>DB!R21*$X34</f>
        <v>0.25624708085487574</v>
      </c>
      <c r="AK34" s="402">
        <f>DB!S21*1000*$X34</f>
        <v>5.2967273696259226E-2</v>
      </c>
      <c r="AL34" s="401">
        <f>DB!T21*$X34</f>
        <v>0.38794949112665539</v>
      </c>
      <c r="AM34" s="400">
        <f>DB!U21*1000*$X34</f>
        <v>3.7220246381155135</v>
      </c>
      <c r="AN34" s="400">
        <f>DB!V21*1000*$X34</f>
        <v>2.7199410816997984</v>
      </c>
      <c r="AO34" s="400">
        <f>DB!W21*1000*$X34</f>
        <v>0.85892876264204154</v>
      </c>
      <c r="AP34" s="401">
        <f>DB!X21*1000*$X34</f>
        <v>4.7241081945312284E-2</v>
      </c>
      <c r="AQ34" s="400">
        <f>DB!Y21*1000*$X34</f>
        <v>2.7199410816997984</v>
      </c>
      <c r="AR34" s="400">
        <f>DB!Z21*1000*$X34</f>
        <v>34.357150505681659</v>
      </c>
      <c r="AS34" s="400">
        <f>DB!AA21*1000*$X34</f>
        <v>5.5830369571732694</v>
      </c>
      <c r="AT34" s="400">
        <f>DB!AB21*1000*$X34</f>
        <v>0.80166684513257203</v>
      </c>
      <c r="AU34" s="400">
        <f>DB!AC21*1000*$X34</f>
        <v>2.5767862879261245</v>
      </c>
      <c r="AV34" s="400">
        <f>DB!AD21*1000*$X34</f>
        <v>28.630958754734721</v>
      </c>
      <c r="AW34" s="401">
        <f>DB!AE21*1000*$X34</f>
        <v>0.25767862879261244</v>
      </c>
      <c r="AX34" s="401">
        <f>DB!AF21*$X34</f>
        <v>0.10879764326799193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18</v>
      </c>
      <c r="I35" s="227">
        <f>DB!AJ22</f>
        <v>110</v>
      </c>
      <c r="J35" s="227">
        <f>DB!AK22</f>
        <v>45</v>
      </c>
      <c r="K35" s="227">
        <f>DB!AL22</f>
        <v>128</v>
      </c>
      <c r="L35" s="227">
        <f>DB!AM22</f>
        <v>20</v>
      </c>
      <c r="M35" s="227">
        <f>DB!AN22</f>
        <v>20</v>
      </c>
      <c r="N35" s="227">
        <f>DB!AO22</f>
        <v>43</v>
      </c>
      <c r="O35" s="227">
        <f>DB!AP22</f>
        <v>33</v>
      </c>
      <c r="P35" s="227">
        <f>DB!AQ22</f>
        <v>43</v>
      </c>
      <c r="Q35" s="227">
        <f>DB!AR22</f>
        <v>8</v>
      </c>
      <c r="R35" s="227">
        <f t="shared" si="8"/>
        <v>468</v>
      </c>
      <c r="S35" s="227">
        <f>DB!AS22</f>
        <v>1</v>
      </c>
      <c r="T35" s="228">
        <f>DB!C22</f>
        <v>469</v>
      </c>
      <c r="U35" s="336">
        <f>DB!E22</f>
        <v>2957.4</v>
      </c>
      <c r="V35" s="353">
        <f>DB!F22*1000</f>
        <v>5.3233200000000007</v>
      </c>
      <c r="W35" s="204">
        <f t="shared" si="9"/>
        <v>6.3057569296375267</v>
      </c>
      <c r="X35" s="408">
        <v>1.0808703585943764</v>
      </c>
      <c r="Y35" s="411">
        <f t="shared" si="7"/>
        <v>5.7538187973126167</v>
      </c>
      <c r="Z35" s="412">
        <f>DB!H22*$X35</f>
        <v>0.2094390042221792</v>
      </c>
      <c r="AA35" s="413">
        <f>DB!I22*$X35</f>
        <v>0.18297143775454008</v>
      </c>
      <c r="AB35" s="413">
        <f>DB!J22*$X35</f>
        <v>0.19447907534916642</v>
      </c>
      <c r="AC35" s="413">
        <f>DB!K22*$X35</f>
        <v>0.2036851854248666</v>
      </c>
      <c r="AD35" s="414">
        <f>DB!L22*$X35</f>
        <v>587.0851471649944</v>
      </c>
      <c r="AE35" s="415">
        <f>DB!M22*$X35</f>
        <v>4.4764710243092045</v>
      </c>
      <c r="AF35" s="415">
        <f>DB!N22*$X35</f>
        <v>0.21289129550056679</v>
      </c>
      <c r="AG35" s="415">
        <f>DB!O22*$X35</f>
        <v>4.0276731581188316E-2</v>
      </c>
      <c r="AH35" s="415">
        <f>DB!P22*$X35</f>
        <v>0.46030550378500928</v>
      </c>
      <c r="AI35" s="415">
        <f>DB!Q22*$X35</f>
        <v>0.25892184587906664</v>
      </c>
      <c r="AJ35" s="415">
        <f>DB!R22*$X35</f>
        <v>0.34522912783875587</v>
      </c>
      <c r="AK35" s="413">
        <f>DB!S22*1000*$X35</f>
        <v>0.28769093986563082</v>
      </c>
      <c r="AL35" s="415">
        <f>DB!T22*$X35</f>
        <v>0.78251935643451787</v>
      </c>
      <c r="AM35" s="416">
        <f>DB!U22*1000*$X35</f>
        <v>14.959928873012693</v>
      </c>
      <c r="AN35" s="416">
        <f>DB!V22*1000*$X35</f>
        <v>4.0852113460919783</v>
      </c>
      <c r="AO35" s="416">
        <f>DB!W22*1000*$X35</f>
        <v>3.3947530904144538</v>
      </c>
      <c r="AP35" s="415">
        <f>DB!X22*1000*$X35</f>
        <v>1.9562983910862894</v>
      </c>
      <c r="AQ35" s="416">
        <f>DB!Y22*1000*$X35</f>
        <v>7.1347353086676231</v>
      </c>
      <c r="AR35" s="416">
        <f>DB!Z22*1000*$X35</f>
        <v>40.39180795713456</v>
      </c>
      <c r="AS35" s="416">
        <f>DB!AA22*1000*$X35</f>
        <v>32.969381708601396</v>
      </c>
      <c r="AT35" s="416">
        <f>DB!AB22*1000*$X35</f>
        <v>1.6110692632475323</v>
      </c>
      <c r="AU35" s="416">
        <f>DB!AC22*1000*$X35</f>
        <v>4.545516849876944</v>
      </c>
      <c r="AV35" s="416">
        <f>DB!AD22*1000*$X35</f>
        <v>108.51702251731595</v>
      </c>
      <c r="AW35" s="415">
        <f>DB!AE22*1000*$X35</f>
        <v>2.5892184587906772</v>
      </c>
      <c r="AX35" s="415">
        <f>DB!AF22*$X35</f>
        <v>0.85156518200226716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20606</v>
      </c>
      <c r="U36" s="337">
        <f>SUM(U27:U35)</f>
        <v>137523.67999999996</v>
      </c>
      <c r="V36" s="354">
        <f t="shared" ref="V36:AX36" si="10">SUM(V27:V35)</f>
        <v>330.22848173027899</v>
      </c>
      <c r="W36" s="232"/>
      <c r="X36" s="396"/>
      <c r="Y36" s="445">
        <f t="shared" ref="Y36" si="11">SUM(Y27:Y35)</f>
        <v>356.93417746588312</v>
      </c>
      <c r="Z36" s="452">
        <f t="shared" si="10"/>
        <v>33.888698218101929</v>
      </c>
      <c r="AA36" s="453">
        <f t="shared" si="10"/>
        <v>31.147679961319646</v>
      </c>
      <c r="AB36" s="453">
        <f t="shared" si="10"/>
        <v>32.514410747263994</v>
      </c>
      <c r="AC36" s="453">
        <f t="shared" si="10"/>
        <v>33.549875845665596</v>
      </c>
      <c r="AD36" s="454">
        <f>SUM(AD27:AD35)</f>
        <v>36445.409210095575</v>
      </c>
      <c r="AE36" s="455">
        <f t="shared" si="10"/>
        <v>939.70250145755381</v>
      </c>
      <c r="AF36" s="455">
        <f t="shared" si="10"/>
        <v>19.956267756009751</v>
      </c>
      <c r="AG36" s="455">
        <f t="shared" si="10"/>
        <v>3.0920980581363442</v>
      </c>
      <c r="AH36" s="455">
        <f t="shared" si="10"/>
        <v>111.4004741788047</v>
      </c>
      <c r="AI36" s="455">
        <f t="shared" si="10"/>
        <v>49.890985389716505</v>
      </c>
      <c r="AJ36" s="455">
        <f t="shared" si="10"/>
        <v>60.868730727006209</v>
      </c>
      <c r="AK36" s="453">
        <f t="shared" ref="AK36" si="12">SUM(AK27:AK35)</f>
        <v>25.131993882476607</v>
      </c>
      <c r="AL36" s="455">
        <f t="shared" si="10"/>
        <v>257.31525068673068</v>
      </c>
      <c r="AM36" s="456">
        <f t="shared" si="10"/>
        <v>1008.3802312195239</v>
      </c>
      <c r="AN36" s="456">
        <f t="shared" si="10"/>
        <v>691.27721630152087</v>
      </c>
      <c r="AO36" s="456">
        <f t="shared" ref="AO36" si="13">SUM(AO27:AO35)</f>
        <v>84.263071128679442</v>
      </c>
      <c r="AP36" s="455">
        <f t="shared" si="10"/>
        <v>36.372092996088632</v>
      </c>
      <c r="AQ36" s="456">
        <f t="shared" ref="AQ36:AR36" si="14">SUM(AQ27:AQ35)</f>
        <v>524.40770340946767</v>
      </c>
      <c r="AR36" s="456">
        <f t="shared" si="14"/>
        <v>4987.4981832391768</v>
      </c>
      <c r="AS36" s="456">
        <f t="shared" si="10"/>
        <v>1270.6405407593297</v>
      </c>
      <c r="AT36" s="456">
        <f t="shared" si="10"/>
        <v>198.27207011766575</v>
      </c>
      <c r="AU36" s="456">
        <f t="shared" si="10"/>
        <v>533.70369163608302</v>
      </c>
      <c r="AV36" s="456">
        <f t="shared" si="10"/>
        <v>4529.6128031211265</v>
      </c>
      <c r="AW36" s="455">
        <f t="shared" ref="AW36" si="15">SUM(AW27:AW35)</f>
        <v>44.134646029651869</v>
      </c>
      <c r="AX36" s="455">
        <f t="shared" si="10"/>
        <v>22.432899643646849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7</v>
      </c>
      <c r="I38" s="230">
        <f t="shared" si="16"/>
        <v>57</v>
      </c>
      <c r="J38" s="230">
        <f t="shared" si="16"/>
        <v>56</v>
      </c>
      <c r="K38" s="230">
        <f t="shared" si="16"/>
        <v>101</v>
      </c>
      <c r="L38" s="230">
        <f t="shared" si="16"/>
        <v>128</v>
      </c>
      <c r="M38" s="230">
        <f t="shared" si="16"/>
        <v>227</v>
      </c>
      <c r="N38" s="230">
        <f t="shared" si="16"/>
        <v>499</v>
      </c>
      <c r="O38" s="230">
        <f t="shared" si="16"/>
        <v>891</v>
      </c>
      <c r="P38" s="230">
        <f t="shared" si="16"/>
        <v>1134</v>
      </c>
      <c r="Q38" s="230">
        <f t="shared" si="16"/>
        <v>192</v>
      </c>
      <c r="R38" s="230">
        <f t="shared" si="16"/>
        <v>3292</v>
      </c>
      <c r="S38" s="230">
        <f t="shared" si="16"/>
        <v>3</v>
      </c>
      <c r="T38" s="231">
        <f>SUM(T25,T36)</f>
        <v>23901</v>
      </c>
      <c r="U38" s="337">
        <f t="shared" ref="U38:AX38" si="17">SUM(U25,U36)</f>
        <v>225280.03999999992</v>
      </c>
      <c r="V38" s="354">
        <f t="shared" si="17"/>
        <v>686.96911366304221</v>
      </c>
      <c r="W38" s="232"/>
      <c r="X38" s="396"/>
      <c r="Y38" s="445">
        <f t="shared" ref="Y38" si="18">SUM(Y25,Y36)</f>
        <v>742.52455222823346</v>
      </c>
      <c r="Z38" s="447">
        <f t="shared" si="17"/>
        <v>48.984558008738304</v>
      </c>
      <c r="AA38" s="448">
        <f t="shared" si="17"/>
        <v>42.035043525289652</v>
      </c>
      <c r="AB38" s="448">
        <f t="shared" si="17"/>
        <v>44.53186873818855</v>
      </c>
      <c r="AC38" s="448">
        <f t="shared" si="17"/>
        <v>47.528957649847541</v>
      </c>
      <c r="AD38" s="444">
        <f>SUM(AD25,AD36)</f>
        <v>75802.068501401489</v>
      </c>
      <c r="AE38" s="449">
        <f t="shared" si="17"/>
        <v>1155.6352302331304</v>
      </c>
      <c r="AF38" s="449">
        <f t="shared" si="17"/>
        <v>54.582520775184314</v>
      </c>
      <c r="AG38" s="449">
        <f t="shared" si="17"/>
        <v>5.4844367952793984</v>
      </c>
      <c r="AH38" s="449">
        <f t="shared" si="17"/>
        <v>121.06375837731635</v>
      </c>
      <c r="AI38" s="449">
        <f t="shared" si="17"/>
        <v>54.617721061591354</v>
      </c>
      <c r="AJ38" s="449">
        <f t="shared" si="17"/>
        <v>66.016158764621835</v>
      </c>
      <c r="AK38" s="448">
        <f t="shared" ref="AK38" si="19">SUM(AK25,AK36)</f>
        <v>50.374578224886072</v>
      </c>
      <c r="AL38" s="449">
        <f t="shared" si="17"/>
        <v>264.51038029333603</v>
      </c>
      <c r="AM38" s="445">
        <f t="shared" si="17"/>
        <v>4268.2908421789116</v>
      </c>
      <c r="AN38" s="445">
        <f t="shared" si="17"/>
        <v>987.65144640172002</v>
      </c>
      <c r="AO38" s="445">
        <f t="shared" ref="AO38" si="20">SUM(AO25,AO36)</f>
        <v>549.67270753233902</v>
      </c>
      <c r="AP38" s="449">
        <f t="shared" si="17"/>
        <v>170.37859403774954</v>
      </c>
      <c r="AQ38" s="445">
        <f t="shared" ref="AQ38:AR38" si="21">SUM(AQ25,AQ36)</f>
        <v>1765.4784978128487</v>
      </c>
      <c r="AR38" s="445">
        <f t="shared" si="21"/>
        <v>6595.2903474312188</v>
      </c>
      <c r="AS38" s="445">
        <f t="shared" si="17"/>
        <v>9581.9351685656347</v>
      </c>
      <c r="AT38" s="445">
        <f t="shared" si="17"/>
        <v>414.20267998458121</v>
      </c>
      <c r="AU38" s="445">
        <f t="shared" si="17"/>
        <v>840.6030134129611</v>
      </c>
      <c r="AV38" s="445">
        <f t="shared" si="17"/>
        <v>12544.220257807288</v>
      </c>
      <c r="AW38" s="449">
        <f t="shared" ref="AW38" si="22">SUM(AW25,AW36)</f>
        <v>114.80502957229766</v>
      </c>
      <c r="AX38" s="449">
        <f t="shared" si="17"/>
        <v>254.04369275745449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1</v>
      </c>
      <c r="I43" s="224">
        <f>DB!AJ38</f>
        <v>0</v>
      </c>
      <c r="J43" s="224">
        <f>DB!AK38</f>
        <v>2</v>
      </c>
      <c r="K43" s="224">
        <f>DB!AL38</f>
        <v>2</v>
      </c>
      <c r="L43" s="224">
        <f>DB!AM38</f>
        <v>1</v>
      </c>
      <c r="M43" s="224">
        <f>DB!AN38</f>
        <v>1</v>
      </c>
      <c r="N43" s="224">
        <f>DB!AO38</f>
        <v>3</v>
      </c>
      <c r="O43" s="224">
        <f>DB!AP38</f>
        <v>0</v>
      </c>
      <c r="P43" s="224">
        <f>DB!AQ38</f>
        <v>0</v>
      </c>
      <c r="Q43" s="224">
        <f>DB!AR38</f>
        <v>0</v>
      </c>
      <c r="R43" s="224">
        <f>SUM(H43:Q43)</f>
        <v>10</v>
      </c>
      <c r="S43" s="224">
        <f>DB!AS38</f>
        <v>0</v>
      </c>
      <c r="T43" s="225">
        <f>DB!C38</f>
        <v>10</v>
      </c>
      <c r="U43" s="335">
        <f>DB!E38</f>
        <v>137</v>
      </c>
      <c r="V43" s="352">
        <f>DB!F38*1000</f>
        <v>0.55469693793103403</v>
      </c>
      <c r="W43" s="177">
        <f t="shared" ref="W43:W49" si="23">IF(T43=0,0,U43/T43)</f>
        <v>13.7</v>
      </c>
      <c r="X43" s="457">
        <v>0.52288202247191007</v>
      </c>
      <c r="Y43" s="400">
        <f t="shared" ref="Y43:Y45" si="24">V43*X43</f>
        <v>0.29004105676435465</v>
      </c>
      <c r="Z43" s="398">
        <f>DB!H38*$X43</f>
        <v>5.0833511527647434E-3</v>
      </c>
      <c r="AA43" s="402">
        <f>DB!I38*$X43</f>
        <v>3.9537175632614703E-3</v>
      </c>
      <c r="AB43" s="402">
        <f>DB!J38*$X43</f>
        <v>4.5185343580131047E-3</v>
      </c>
      <c r="AC43" s="402">
        <f>DB!K38*$X43</f>
        <v>5.0833511527647434E-3</v>
      </c>
      <c r="AD43" s="407">
        <f>DB!L38*$X43</f>
        <v>27.82532608700755</v>
      </c>
      <c r="AE43" s="401">
        <f>DB!M38*$X43</f>
        <v>0.42984084612477391</v>
      </c>
      <c r="AF43" s="401">
        <f>DB!N38*$X43</f>
        <v>1.5236755250321653E-2</v>
      </c>
      <c r="AG43" s="401">
        <f>DB!O38*$X43</f>
        <v>0.10056514459084093</v>
      </c>
      <c r="AH43" s="401">
        <f>DB!P38*$X43</f>
        <v>1.9735975544374496E-2</v>
      </c>
      <c r="AI43" s="401">
        <f>DB!Q38*$X43</f>
        <v>1.6057727597226575E-2</v>
      </c>
      <c r="AJ43" s="401">
        <f>DB!R38*$X43</f>
        <v>7.7651901106456757E-3</v>
      </c>
      <c r="AK43" s="402">
        <f>DB!S38*1000*$X43</f>
        <v>2.5576347732856764E-3</v>
      </c>
      <c r="AL43" s="401">
        <f>DB!T38*$X43</f>
        <v>8.2661701177841225E-3</v>
      </c>
      <c r="AM43" s="400">
        <f>DB!U38*1000*$X43</f>
        <v>0</v>
      </c>
      <c r="AN43" s="400">
        <f>DB!V38*1000*$X43</f>
        <v>1.5556747590088127</v>
      </c>
      <c r="AO43" s="400">
        <f>DB!W38*1000*$X43</f>
        <v>1.2471765440867268</v>
      </c>
      <c r="AP43" s="401">
        <f>DB!X38*1000*$X43</f>
        <v>0.46406569082296772</v>
      </c>
      <c r="AQ43" s="400">
        <f>DB!Y38*1000*$X43</f>
        <v>0.5800821135287102</v>
      </c>
      <c r="AR43" s="400">
        <f>DB!Z38*1000*$X43</f>
        <v>0</v>
      </c>
      <c r="AS43" s="400">
        <f>DB!AA38*1000*$X43</f>
        <v>0</v>
      </c>
      <c r="AT43" s="400">
        <f>DB!AB38*1000*$X43</f>
        <v>0.52207390217583871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0</v>
      </c>
      <c r="I44" s="224">
        <f>DB!AJ39</f>
        <v>7</v>
      </c>
      <c r="J44" s="224">
        <f>DB!AK39</f>
        <v>6</v>
      </c>
      <c r="K44" s="224">
        <f>DB!AL39</f>
        <v>14</v>
      </c>
      <c r="L44" s="224">
        <f>DB!AM39</f>
        <v>5</v>
      </c>
      <c r="M44" s="224">
        <f>DB!AN39</f>
        <v>1</v>
      </c>
      <c r="N44" s="224">
        <f>DB!AO39</f>
        <v>2</v>
      </c>
      <c r="O44" s="224">
        <f>DB!AP39</f>
        <v>1</v>
      </c>
      <c r="P44" s="224">
        <f>DB!AQ39</f>
        <v>2</v>
      </c>
      <c r="Q44" s="224">
        <f>DB!AR39</f>
        <v>3</v>
      </c>
      <c r="R44" s="224">
        <f t="shared" ref="R44:R45" si="25">SUM(H44:Q44)</f>
        <v>41</v>
      </c>
      <c r="S44" s="224">
        <f>DB!AS39</f>
        <v>0</v>
      </c>
      <c r="T44" s="225">
        <f>DB!C39</f>
        <v>41</v>
      </c>
      <c r="U44" s="335">
        <f>DB!E39</f>
        <v>916.7</v>
      </c>
      <c r="V44" s="352">
        <f>DB!F39*1000</f>
        <v>3.4995939199999997</v>
      </c>
      <c r="W44" s="177">
        <f t="shared" si="23"/>
        <v>22.358536585365854</v>
      </c>
      <c r="X44" s="457">
        <v>0.52288202247191007</v>
      </c>
      <c r="Y44" s="400">
        <f t="shared" si="24"/>
        <v>1.8298747467199996</v>
      </c>
      <c r="Z44" s="398">
        <f>DB!H39*$X44</f>
        <v>3.207096266619789E-2</v>
      </c>
      <c r="AA44" s="402">
        <f>DB!I39*$X44</f>
        <v>2.4944082073709458E-2</v>
      </c>
      <c r="AB44" s="402">
        <f>DB!J39*$X44</f>
        <v>2.8507522369953672E-2</v>
      </c>
      <c r="AC44" s="402">
        <f>DB!K39*$X44</f>
        <v>3.207096266619789E-2</v>
      </c>
      <c r="AD44" s="407">
        <f>DB!L39*$X44</f>
        <v>175.5505309968303</v>
      </c>
      <c r="AE44" s="401">
        <f>DB!M39*$X44</f>
        <v>2.7118743746390397</v>
      </c>
      <c r="AF44" s="401">
        <f>DB!N39*$X44</f>
        <v>0.17411750811508397</v>
      </c>
      <c r="AG44" s="401">
        <f>DB!O39*$X44</f>
        <v>0.63446748036273681</v>
      </c>
      <c r="AH44" s="401">
        <f>DB!P39*$X44</f>
        <v>0.12451465890181086</v>
      </c>
      <c r="AI44" s="401">
        <f>DB!Q39*$X44</f>
        <v>0.1013085200684074</v>
      </c>
      <c r="AJ44" s="401">
        <f>DB!R39*$X44</f>
        <v>4.8990737537185483E-2</v>
      </c>
      <c r="AK44" s="402">
        <f>DB!S39*1000*$X44</f>
        <v>1.6136168221076344E-2</v>
      </c>
      <c r="AL44" s="401">
        <f>DB!T39*$X44</f>
        <v>5.2151430281519993E-2</v>
      </c>
      <c r="AM44" s="400">
        <f>DB!U39*1000*$X44</f>
        <v>0</v>
      </c>
      <c r="AN44" s="400">
        <f>DB!V39*1000*$X44</f>
        <v>9.8147827324072576</v>
      </c>
      <c r="AO44" s="400">
        <f>DB!W39*1000*$X44</f>
        <v>7.8684614108959989</v>
      </c>
      <c r="AP44" s="401">
        <f>DB!X39*1000*$X44</f>
        <v>2.9277995947519995</v>
      </c>
      <c r="AQ44" s="400">
        <f>DB!Y39*1000*$X44</f>
        <v>3.6597494934399992</v>
      </c>
      <c r="AR44" s="400">
        <f>DB!Z39*1000*$X44</f>
        <v>0</v>
      </c>
      <c r="AS44" s="400">
        <f>DB!AA39*1000*$X44</f>
        <v>0</v>
      </c>
      <c r="AT44" s="400">
        <f>DB!AB39*1000*$X44</f>
        <v>3.2937745440959998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0</v>
      </c>
      <c r="P45" s="227">
        <f>DB!AQ40</f>
        <v>0</v>
      </c>
      <c r="Q45" s="227">
        <f>DB!AR40</f>
        <v>1</v>
      </c>
      <c r="R45" s="227">
        <f t="shared" si="25"/>
        <v>1</v>
      </c>
      <c r="S45" s="227">
        <f>DB!AS40</f>
        <v>0</v>
      </c>
      <c r="T45" s="228">
        <f>DB!C40</f>
        <v>1</v>
      </c>
      <c r="U45" s="336">
        <f>DB!E40</f>
        <v>100</v>
      </c>
      <c r="V45" s="353">
        <f>DB!F40*1000</f>
        <v>0.38502000000000003</v>
      </c>
      <c r="W45" s="204">
        <f t="shared" si="23"/>
        <v>100</v>
      </c>
      <c r="X45" s="458">
        <v>0.52288202247191007</v>
      </c>
      <c r="Y45" s="411">
        <f t="shared" si="24"/>
        <v>0.20132003629213482</v>
      </c>
      <c r="Z45" s="412">
        <f>DB!H40*$X45</f>
        <v>3.5676029589243067E-3</v>
      </c>
      <c r="AA45" s="413">
        <f>DB!I40*$X45</f>
        <v>2.7639121824633334E-3</v>
      </c>
      <c r="AB45" s="413">
        <f>DB!J40*$X45</f>
        <v>3.1559564636638093E-3</v>
      </c>
      <c r="AC45" s="413">
        <f>DB!K40*$X45</f>
        <v>3.5676029589243067E-3</v>
      </c>
      <c r="AD45" s="414">
        <f>DB!L40*$X45</f>
        <v>19.313802398079265</v>
      </c>
      <c r="AE45" s="415">
        <f>DB!M40*$X45</f>
        <v>0.29835629378494377</v>
      </c>
      <c r="AF45" s="415">
        <f>DB!N40*$X45</f>
        <v>1.8934389291517983E-2</v>
      </c>
      <c r="AG45" s="415">
        <f>DB!O40*$X45</f>
        <v>6.9803147128927184E-2</v>
      </c>
      <c r="AH45" s="415">
        <f>DB!P40*$X45</f>
        <v>1.3698913378605715E-2</v>
      </c>
      <c r="AI45" s="415">
        <f>DB!Q40*$X45</f>
        <v>1.1145809281991841E-2</v>
      </c>
      <c r="AJ45" s="415">
        <f>DB!R40*$X45</f>
        <v>5.3898864261849059E-3</v>
      </c>
      <c r="AK45" s="413">
        <f>DB!S40*1000*$X45</f>
        <v>1.7752766836670051E-3</v>
      </c>
      <c r="AL45" s="415">
        <f>DB!T40*$X45</f>
        <v>5.7376210343258417E-3</v>
      </c>
      <c r="AM45" s="416">
        <f>DB!U40*1000*$X45</f>
        <v>0</v>
      </c>
      <c r="AN45" s="416">
        <f>DB!V40*1000*$X45</f>
        <v>1.0798074673850853</v>
      </c>
      <c r="AO45" s="416">
        <f>DB!W40*1000*$X45</f>
        <v>0.86567615605617976</v>
      </c>
      <c r="AP45" s="415">
        <f>DB!X40*1000*$X45</f>
        <v>0.32211205806741572</v>
      </c>
      <c r="AQ45" s="416">
        <f>DB!Y40*1000*$X45</f>
        <v>0.40264007258426965</v>
      </c>
      <c r="AR45" s="416">
        <f>DB!Z40*1000*$X45</f>
        <v>0</v>
      </c>
      <c r="AS45" s="416">
        <f>DB!AA40*1000*$X45</f>
        <v>0</v>
      </c>
      <c r="AT45" s="416">
        <f>DB!AB40*1000*$X45</f>
        <v>0.36237606532584266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52</v>
      </c>
      <c r="U46" s="337">
        <f>SUM(U43:U45)</f>
        <v>1153.7</v>
      </c>
      <c r="V46" s="354">
        <f t="shared" ref="V46:AX46" si="26">SUM(V43:V45)</f>
        <v>4.4393108579310336</v>
      </c>
      <c r="W46" s="233">
        <f t="shared" si="26"/>
        <v>136.05853658536586</v>
      </c>
      <c r="X46" s="395"/>
      <c r="Y46" s="445">
        <f t="shared" ref="Y46" si="27">SUM(Y43:Y45)</f>
        <v>2.3212358397764894</v>
      </c>
      <c r="Z46" s="452">
        <f t="shared" si="26"/>
        <v>4.0721916777886939E-2</v>
      </c>
      <c r="AA46" s="453">
        <f t="shared" si="26"/>
        <v>3.1661711819434266E-2</v>
      </c>
      <c r="AB46" s="453">
        <f t="shared" si="26"/>
        <v>3.6182013191630585E-2</v>
      </c>
      <c r="AC46" s="453">
        <f t="shared" si="26"/>
        <v>4.0721916777886939E-2</v>
      </c>
      <c r="AD46" s="454">
        <f t="shared" si="26"/>
        <v>222.68965948191712</v>
      </c>
      <c r="AE46" s="455">
        <f t="shared" si="26"/>
        <v>3.440071514548757</v>
      </c>
      <c r="AF46" s="455">
        <f t="shared" si="26"/>
        <v>0.20828865265692359</v>
      </c>
      <c r="AG46" s="455">
        <f t="shared" si="26"/>
        <v>0.8048357720825049</v>
      </c>
      <c r="AH46" s="455">
        <f t="shared" si="26"/>
        <v>0.15794954782479106</v>
      </c>
      <c r="AI46" s="455">
        <f t="shared" si="26"/>
        <v>0.12851205694762582</v>
      </c>
      <c r="AJ46" s="455">
        <f t="shared" si="26"/>
        <v>6.2145814074016065E-2</v>
      </c>
      <c r="AK46" s="453">
        <f t="shared" ref="AK46" si="28">SUM(AK43:AK45)</f>
        <v>2.0469079678029023E-2</v>
      </c>
      <c r="AL46" s="455">
        <f t="shared" si="26"/>
        <v>6.6155221433629965E-2</v>
      </c>
      <c r="AM46" s="456">
        <f t="shared" si="26"/>
        <v>0</v>
      </c>
      <c r="AN46" s="456">
        <f t="shared" si="26"/>
        <v>12.450264958801156</v>
      </c>
      <c r="AO46" s="456">
        <f t="shared" ref="AO46" si="29">SUM(AO43:AO45)</f>
        <v>9.9813141110389054</v>
      </c>
      <c r="AP46" s="455">
        <f t="shared" si="26"/>
        <v>3.7139773436423829</v>
      </c>
      <c r="AQ46" s="456">
        <f t="shared" ref="AQ46:AR46" si="30">SUM(AQ43:AQ45)</f>
        <v>4.6424716795529797</v>
      </c>
      <c r="AR46" s="456">
        <f t="shared" si="30"/>
        <v>0</v>
      </c>
      <c r="AS46" s="456">
        <f t="shared" si="26"/>
        <v>0</v>
      </c>
      <c r="AT46" s="456">
        <f t="shared" si="26"/>
        <v>4.1782245115976808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1</v>
      </c>
      <c r="J48" s="224">
        <f>DB!AK41</f>
        <v>1</v>
      </c>
      <c r="K48" s="224">
        <f>DB!AL41</f>
        <v>1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1</v>
      </c>
      <c r="P48" s="224">
        <f>DB!AQ41</f>
        <v>2</v>
      </c>
      <c r="Q48" s="224">
        <f>DB!AR41</f>
        <v>0</v>
      </c>
      <c r="R48" s="224">
        <f>SUM(H48:Q48)</f>
        <v>7</v>
      </c>
      <c r="S48" s="224">
        <f>DB!AS41</f>
        <v>0</v>
      </c>
      <c r="T48" s="225">
        <f>DB!C41</f>
        <v>7</v>
      </c>
      <c r="U48" s="335">
        <f>DB!E41</f>
        <v>42.5</v>
      </c>
      <c r="V48" s="352">
        <f>DB!F41*1000</f>
        <v>0.109359111111111</v>
      </c>
      <c r="W48" s="177">
        <f t="shared" si="23"/>
        <v>6.0714285714285712</v>
      </c>
      <c r="X48" s="457">
        <v>0.52288202247191007</v>
      </c>
      <c r="Y48" s="400">
        <f t="shared" ref="Y48:Y49" si="32">V48*X48</f>
        <v>5.7181913193508051E-2</v>
      </c>
      <c r="Z48" s="398">
        <f>DB!H41*$X48</f>
        <v>1.0021882680756929E-3</v>
      </c>
      <c r="AA48" s="402">
        <f>DB!I41*$X48</f>
        <v>7.7947976405887576E-4</v>
      </c>
      <c r="AB48" s="402">
        <f>DB!J41*$X48</f>
        <v>8.9083401606728429E-4</v>
      </c>
      <c r="AC48" s="402">
        <f>DB!K41*$X48</f>
        <v>1.0021882680756929E-3</v>
      </c>
      <c r="AD48" s="407">
        <f>DB!L41*$X48</f>
        <v>5.4857936274209003</v>
      </c>
      <c r="AE48" s="401">
        <f>DB!M41*$X48</f>
        <v>8.4743595352779186E-2</v>
      </c>
      <c r="AF48" s="401">
        <f>DB!N41*$X48</f>
        <v>2.8585909649428975E-3</v>
      </c>
      <c r="AG48" s="401">
        <f>DB!O41*$X48</f>
        <v>1.9826528810912698E-2</v>
      </c>
      <c r="AH48" s="401">
        <f>DB!P41*$X48</f>
        <v>3.8909692750309813E-3</v>
      </c>
      <c r="AI48" s="401">
        <f>DB!Q41*$X48</f>
        <v>3.1657986486224032E-3</v>
      </c>
      <c r="AJ48" s="401">
        <f>DB!R41*$X48</f>
        <v>1.5309157668625599E-3</v>
      </c>
      <c r="AK48" s="402">
        <f>DB!S41*1000*$X48</f>
        <v>5.0424050725184414E-4</v>
      </c>
      <c r="AL48" s="401">
        <f>DB!T41*$X48</f>
        <v>1.629684526014983E-3</v>
      </c>
      <c r="AM48" s="400">
        <f>DB!U41*1000*$X48</f>
        <v>0</v>
      </c>
      <c r="AN48" s="400">
        <f>DB!V41*1000*$X48</f>
        <v>0.30670298894699805</v>
      </c>
      <c r="AO48" s="400">
        <f>DB!W41*1000*$X48</f>
        <v>0.24588222673208499</v>
      </c>
      <c r="AP48" s="401">
        <f>DB!X41*1000*$X48</f>
        <v>9.1491061109613095E-2</v>
      </c>
      <c r="AQ48" s="400">
        <f>DB!Y41*1000*$X48</f>
        <v>0.1143638263870161</v>
      </c>
      <c r="AR48" s="400">
        <f>DB!Z41*1000*$X48</f>
        <v>0</v>
      </c>
      <c r="AS48" s="400">
        <f>DB!AA41*1000*$X48</f>
        <v>0</v>
      </c>
      <c r="AT48" s="400">
        <f>DB!AB41*1000*$X48</f>
        <v>0.1029274437483146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7</v>
      </c>
      <c r="I49" s="227">
        <f>DB!AJ42</f>
        <v>8</v>
      </c>
      <c r="J49" s="227">
        <f>DB!AK42</f>
        <v>7</v>
      </c>
      <c r="K49" s="227">
        <f>DB!AL42</f>
        <v>7</v>
      </c>
      <c r="L49" s="227">
        <f>DB!AM42</f>
        <v>3</v>
      </c>
      <c r="M49" s="227">
        <f>DB!AN42</f>
        <v>1</v>
      </c>
      <c r="N49" s="227">
        <f>DB!AO42</f>
        <v>5</v>
      </c>
      <c r="O49" s="227">
        <f>DB!AP42</f>
        <v>5</v>
      </c>
      <c r="P49" s="227">
        <f>DB!AQ42</f>
        <v>4</v>
      </c>
      <c r="Q49" s="227">
        <f>DB!AR42</f>
        <v>0</v>
      </c>
      <c r="R49" s="227">
        <f>SUM(H49:Q49)</f>
        <v>47</v>
      </c>
      <c r="S49" s="227">
        <f>DB!AS42</f>
        <v>1</v>
      </c>
      <c r="T49" s="228">
        <f>DB!C42</f>
        <v>48</v>
      </c>
      <c r="U49" s="336">
        <f>DB!E42</f>
        <v>311.39999999999998</v>
      </c>
      <c r="V49" s="353">
        <f>DB!F42*1000</f>
        <v>0.80128063999999999</v>
      </c>
      <c r="W49" s="204">
        <f t="shared" si="23"/>
        <v>6.4874999999999998</v>
      </c>
      <c r="X49" s="458">
        <v>0.52288202247191007</v>
      </c>
      <c r="Y49" s="411">
        <f t="shared" si="32"/>
        <v>0.41897524161078648</v>
      </c>
      <c r="Z49" s="399">
        <f>DB!H42*$X49</f>
        <v>7.3430923924416901E-3</v>
      </c>
      <c r="AA49" s="408">
        <f>DB!I42*$X49</f>
        <v>5.7112940830101972E-3</v>
      </c>
      <c r="AB49" s="408">
        <f>DB!J42*$X49</f>
        <v>6.5271932377259168E-3</v>
      </c>
      <c r="AC49" s="408">
        <f>DB!K42*$X49</f>
        <v>7.3430923924416901E-3</v>
      </c>
      <c r="AD49" s="409">
        <f>DB!L42*$X49</f>
        <v>40.194732601855748</v>
      </c>
      <c r="AE49" s="410">
        <f>DB!M42*$X49</f>
        <v>0.62092130806718548</v>
      </c>
      <c r="AF49" s="410">
        <f>DB!N42*$X49</f>
        <v>2.0945064152546305E-2</v>
      </c>
      <c r="AG49" s="410">
        <f>DB!O42*$X49</f>
        <v>0.14527014286395834</v>
      </c>
      <c r="AH49" s="410">
        <f>DB!P42*$X49</f>
        <v>2.8509360758697592E-2</v>
      </c>
      <c r="AI49" s="410">
        <f>DB!Q42*$X49</f>
        <v>2.3195992921906262E-2</v>
      </c>
      <c r="AJ49" s="410">
        <f>DB!R42*$X49</f>
        <v>1.121710987767062E-2</v>
      </c>
      <c r="AK49" s="408">
        <f>DB!S42*1000*$X49</f>
        <v>3.6945998578405714E-3</v>
      </c>
      <c r="AL49" s="410">
        <f>DB!T42*$X49</f>
        <v>1.1940794385907415E-2</v>
      </c>
      <c r="AM49" s="411">
        <f>DB!U42*1000*$X49</f>
        <v>0</v>
      </c>
      <c r="AN49" s="411">
        <f>DB!V42*1000*$X49</f>
        <v>2.2472308413669464</v>
      </c>
      <c r="AO49" s="411">
        <f>DB!W42*1000*$X49</f>
        <v>1.801593538926382</v>
      </c>
      <c r="AP49" s="410">
        <f>DB!X42*1000*$X49</f>
        <v>0.67036038657725838</v>
      </c>
      <c r="AQ49" s="411">
        <f>DB!Y42*1000*$X49</f>
        <v>0.83795048322157295</v>
      </c>
      <c r="AR49" s="411">
        <f>DB!Z42*1000*$X49</f>
        <v>0</v>
      </c>
      <c r="AS49" s="411">
        <f>DB!AA42*1000*$X49</f>
        <v>0</v>
      </c>
      <c r="AT49" s="411">
        <f>DB!AB42*1000*$X49</f>
        <v>0.75415543489941572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8</v>
      </c>
      <c r="I50" s="230">
        <f t="shared" si="33"/>
        <v>9</v>
      </c>
      <c r="J50" s="230">
        <f t="shared" si="33"/>
        <v>8</v>
      </c>
      <c r="K50" s="230">
        <f t="shared" si="33"/>
        <v>8</v>
      </c>
      <c r="L50" s="230">
        <f t="shared" si="33"/>
        <v>3</v>
      </c>
      <c r="M50" s="230">
        <f t="shared" si="33"/>
        <v>1</v>
      </c>
      <c r="N50" s="230">
        <f t="shared" si="33"/>
        <v>5</v>
      </c>
      <c r="O50" s="230">
        <f t="shared" si="33"/>
        <v>6</v>
      </c>
      <c r="P50" s="230">
        <f t="shared" si="33"/>
        <v>6</v>
      </c>
      <c r="Q50" s="230">
        <f t="shared" si="33"/>
        <v>0</v>
      </c>
      <c r="R50" s="230">
        <f t="shared" si="33"/>
        <v>54</v>
      </c>
      <c r="S50" s="230">
        <f t="shared" si="33"/>
        <v>1</v>
      </c>
      <c r="T50" s="231">
        <f>SUM(T48:T49)</f>
        <v>55</v>
      </c>
      <c r="U50" s="337">
        <f>SUM(U48:U49)</f>
        <v>353.9</v>
      </c>
      <c r="V50" s="354">
        <f t="shared" ref="V50:AX50" si="34">SUM(V48:V49)</f>
        <v>0.91063975111111095</v>
      </c>
      <c r="W50" s="232"/>
      <c r="X50" s="395"/>
      <c r="Y50" s="445">
        <f t="shared" ref="Y50" si="35">SUM(Y48:Y49)</f>
        <v>0.47615715480429455</v>
      </c>
      <c r="Z50" s="447">
        <f t="shared" si="34"/>
        <v>8.3452806605173839E-3</v>
      </c>
      <c r="AA50" s="448">
        <f t="shared" si="34"/>
        <v>6.4907738470690729E-3</v>
      </c>
      <c r="AB50" s="448">
        <f t="shared" si="34"/>
        <v>7.4180272537932006E-3</v>
      </c>
      <c r="AC50" s="448">
        <f t="shared" si="34"/>
        <v>8.3452806605173839E-3</v>
      </c>
      <c r="AD50" s="444">
        <f t="shared" si="34"/>
        <v>45.680526229276651</v>
      </c>
      <c r="AE50" s="449">
        <f t="shared" si="34"/>
        <v>0.70566490341996468</v>
      </c>
      <c r="AF50" s="449">
        <f t="shared" si="34"/>
        <v>2.3803655117489202E-2</v>
      </c>
      <c r="AG50" s="449">
        <f t="shared" si="34"/>
        <v>0.16509667167487105</v>
      </c>
      <c r="AH50" s="449">
        <f t="shared" si="34"/>
        <v>3.2400330033728574E-2</v>
      </c>
      <c r="AI50" s="449">
        <f t="shared" si="34"/>
        <v>2.6361791570528665E-2</v>
      </c>
      <c r="AJ50" s="449">
        <f t="shared" si="34"/>
        <v>1.274802564453318E-2</v>
      </c>
      <c r="AK50" s="448">
        <f t="shared" ref="AK50" si="36">SUM(AK48:AK49)</f>
        <v>4.1988403650924152E-3</v>
      </c>
      <c r="AL50" s="449">
        <f t="shared" si="34"/>
        <v>1.3570478911922397E-2</v>
      </c>
      <c r="AM50" s="445">
        <f t="shared" si="34"/>
        <v>0</v>
      </c>
      <c r="AN50" s="445">
        <f t="shared" si="34"/>
        <v>2.5539338303139445</v>
      </c>
      <c r="AO50" s="445">
        <f t="shared" ref="AO50" si="37">SUM(AO48:AO49)</f>
        <v>2.0474757656584668</v>
      </c>
      <c r="AP50" s="449">
        <f t="shared" si="34"/>
        <v>0.76185144768687152</v>
      </c>
      <c r="AQ50" s="445">
        <f t="shared" ref="AQ50:AR50" si="38">SUM(AQ48:AQ49)</f>
        <v>0.95231430960858909</v>
      </c>
      <c r="AR50" s="445">
        <f t="shared" si="38"/>
        <v>0</v>
      </c>
      <c r="AS50" s="445">
        <f t="shared" si="34"/>
        <v>0</v>
      </c>
      <c r="AT50" s="445">
        <f t="shared" si="34"/>
        <v>0.85708287864773036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8</v>
      </c>
      <c r="I52" s="417">
        <f t="shared" si="40"/>
        <v>9</v>
      </c>
      <c r="J52" s="417">
        <f t="shared" si="40"/>
        <v>8</v>
      </c>
      <c r="K52" s="417">
        <f t="shared" si="40"/>
        <v>8</v>
      </c>
      <c r="L52" s="417">
        <f t="shared" si="40"/>
        <v>3</v>
      </c>
      <c r="M52" s="417">
        <f t="shared" si="40"/>
        <v>1</v>
      </c>
      <c r="N52" s="417">
        <f t="shared" si="40"/>
        <v>5</v>
      </c>
      <c r="O52" s="417">
        <f t="shared" si="40"/>
        <v>6</v>
      </c>
      <c r="P52" s="417">
        <f t="shared" si="40"/>
        <v>6</v>
      </c>
      <c r="Q52" s="417">
        <f t="shared" si="40"/>
        <v>0</v>
      </c>
      <c r="R52" s="417">
        <f t="shared" si="40"/>
        <v>54</v>
      </c>
      <c r="S52" s="417">
        <f t="shared" si="40"/>
        <v>1</v>
      </c>
      <c r="T52" s="434">
        <f>SUM(T46,T50)</f>
        <v>107</v>
      </c>
      <c r="U52" s="435">
        <f>SUM(U46,U50)</f>
        <v>1507.6</v>
      </c>
      <c r="V52" s="418">
        <f t="shared" ref="V52:AX52" si="41">SUM(V46,V50)</f>
        <v>5.3499506090421445</v>
      </c>
      <c r="W52" s="436"/>
      <c r="X52" s="437"/>
      <c r="Y52" s="456">
        <f t="shared" ref="Y52" si="42">SUM(Y46,Y50)</f>
        <v>2.7973929945807838</v>
      </c>
      <c r="Z52" s="452">
        <f t="shared" si="41"/>
        <v>4.906719743840432E-2</v>
      </c>
      <c r="AA52" s="453">
        <f t="shared" si="41"/>
        <v>3.8152485666503339E-2</v>
      </c>
      <c r="AB52" s="453">
        <f t="shared" si="41"/>
        <v>4.3600040445423788E-2</v>
      </c>
      <c r="AC52" s="453">
        <f t="shared" si="41"/>
        <v>4.906719743840432E-2</v>
      </c>
      <c r="AD52" s="454">
        <f t="shared" si="41"/>
        <v>268.37018571119376</v>
      </c>
      <c r="AE52" s="455">
        <f t="shared" si="41"/>
        <v>4.1457364179687222</v>
      </c>
      <c r="AF52" s="455">
        <f t="shared" si="41"/>
        <v>0.23209230777441278</v>
      </c>
      <c r="AG52" s="455">
        <f t="shared" si="41"/>
        <v>0.96993244375737597</v>
      </c>
      <c r="AH52" s="455">
        <f t="shared" si="41"/>
        <v>0.19034987785851964</v>
      </c>
      <c r="AI52" s="455">
        <f t="shared" si="41"/>
        <v>0.1548738485181545</v>
      </c>
      <c r="AJ52" s="455">
        <f t="shared" si="41"/>
        <v>7.4893839718549238E-2</v>
      </c>
      <c r="AK52" s="453">
        <f t="shared" ref="AK52" si="43">SUM(AK46,AK50)</f>
        <v>2.466792004312144E-2</v>
      </c>
      <c r="AL52" s="455">
        <f t="shared" si="41"/>
        <v>7.9725700345552361E-2</v>
      </c>
      <c r="AM52" s="456">
        <f t="shared" si="41"/>
        <v>0</v>
      </c>
      <c r="AN52" s="456">
        <f t="shared" si="41"/>
        <v>15.004198789115101</v>
      </c>
      <c r="AO52" s="456">
        <f t="shared" ref="AO52" si="44">SUM(AO46,AO50)</f>
        <v>12.028789876697372</v>
      </c>
      <c r="AP52" s="455">
        <f t="shared" si="41"/>
        <v>4.4758287913292545</v>
      </c>
      <c r="AQ52" s="456">
        <f t="shared" ref="AQ52:AR52" si="45">SUM(AQ46,AQ50)</f>
        <v>5.5947859891615686</v>
      </c>
      <c r="AR52" s="456">
        <f t="shared" si="45"/>
        <v>0</v>
      </c>
      <c r="AS52" s="456">
        <f t="shared" si="41"/>
        <v>0</v>
      </c>
      <c r="AT52" s="456">
        <f t="shared" si="41"/>
        <v>5.0353073902454115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2</v>
      </c>
      <c r="I57" s="224">
        <f>DB!AJ43</f>
        <v>18</v>
      </c>
      <c r="J57" s="224">
        <f>DB!AK43</f>
        <v>32</v>
      </c>
      <c r="K57" s="224">
        <f>DB!AL43</f>
        <v>80</v>
      </c>
      <c r="L57" s="224">
        <f>DB!AM43</f>
        <v>11</v>
      </c>
      <c r="M57" s="224">
        <f>DB!AN43</f>
        <v>18</v>
      </c>
      <c r="N57" s="224">
        <f>DB!AO43</f>
        <v>13</v>
      </c>
      <c r="O57" s="224">
        <f>DB!AP43</f>
        <v>26</v>
      </c>
      <c r="P57" s="224">
        <f>DB!AQ43</f>
        <v>28</v>
      </c>
      <c r="Q57" s="224">
        <f>DB!AR43</f>
        <v>5</v>
      </c>
      <c r="R57" s="224">
        <f>SUM(H57:Q57)</f>
        <v>233</v>
      </c>
      <c r="S57" s="224">
        <f>DB!AS43</f>
        <v>0</v>
      </c>
      <c r="T57" s="225">
        <f>DB!C43</f>
        <v>233</v>
      </c>
      <c r="U57" s="335">
        <f>DB!E43</f>
        <v>3154.1</v>
      </c>
      <c r="V57" s="352">
        <f>DB!F43*1000</f>
        <v>12.7705811089655</v>
      </c>
      <c r="W57" s="177">
        <f t="shared" ref="W57:W59" si="47">IF(T57=0,0,U57/T57)</f>
        <v>13.536909871244635</v>
      </c>
      <c r="X57" s="389">
        <v>0.76979293544457972</v>
      </c>
      <c r="Y57" s="400">
        <f t="shared" ref="Y57:Y59" si="48">V57*X57</f>
        <v>9.8307031192036476</v>
      </c>
      <c r="Z57" s="398">
        <f>DB!H43*$X57</f>
        <v>0.35088048056234511</v>
      </c>
      <c r="AA57" s="402">
        <f>DB!I43*$X57</f>
        <v>0.28070438444987655</v>
      </c>
      <c r="AB57" s="402">
        <f>DB!J43*$X57</f>
        <v>0.29824840847799355</v>
      </c>
      <c r="AC57" s="402">
        <f>DB!K43*$X57</f>
        <v>0.33333645653422894</v>
      </c>
      <c r="AD57" s="407">
        <f>DB!L43*$X57</f>
        <v>953.67650959394348</v>
      </c>
      <c r="AE57" s="401">
        <f>DB!M43*$X57</f>
        <v>11.973796399190061</v>
      </c>
      <c r="AF57" s="401">
        <f>DB!N43*$X57</f>
        <v>0.90947288586578612</v>
      </c>
      <c r="AG57" s="401">
        <f>DB!O43*$X57</f>
        <v>1.1895150774236449</v>
      </c>
      <c r="AH57" s="401">
        <f>DB!P43*$X57</f>
        <v>1.1845997258640453</v>
      </c>
      <c r="AI57" s="401">
        <f>DB!Q43*$X57</f>
        <v>0.25068292953969284</v>
      </c>
      <c r="AJ57" s="401">
        <f>DB!R43*$X57</f>
        <v>1.0568005853143911</v>
      </c>
      <c r="AK57" s="402">
        <f>DB!S43*1000*$X57</f>
        <v>0.11796843743044377</v>
      </c>
      <c r="AL57" s="401">
        <f>DB!T43*$X57</f>
        <v>0.17203730458606364</v>
      </c>
      <c r="AM57" s="400">
        <f>DB!U43*1000*$X57</f>
        <v>5.4068867155620257</v>
      </c>
      <c r="AN57" s="400">
        <f>DB!V43*1000*$X57</f>
        <v>30.966714825491547</v>
      </c>
      <c r="AO57" s="400">
        <f>DB!W43*1000*$X57</f>
        <v>20.644476550327781</v>
      </c>
      <c r="AP57" s="401">
        <f>DB!X43*1000*$X57</f>
        <v>3.4898996073172932</v>
      </c>
      <c r="AQ57" s="400">
        <f>DB!Y43*1000*$X57</f>
        <v>1.7203730458606443</v>
      </c>
      <c r="AR57" s="400">
        <f>DB!Z43*1000*$X57</f>
        <v>3.6373601541053615</v>
      </c>
      <c r="AS57" s="400">
        <f>DB!AA43*1000*$X57</f>
        <v>1.425451952284531</v>
      </c>
      <c r="AT57" s="400">
        <f>DB!AB43*1000*$X57</f>
        <v>11.305308587084253</v>
      </c>
      <c r="AU57" s="400">
        <f>DB!AC43*1000*$X57</f>
        <v>21.136011706287899</v>
      </c>
      <c r="AV57" s="400">
        <f>DB!AD43*1000*$X57</f>
        <v>54.068867155620183</v>
      </c>
      <c r="AW57" s="401">
        <f>DB!AE43*1000*$X57</f>
        <v>7.864562495362919</v>
      </c>
      <c r="AX57" s="401">
        <f>DB!AF43*$X57</f>
        <v>4.1288953100655473E-2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31</v>
      </c>
      <c r="I58" s="224">
        <f>DB!AJ44</f>
        <v>154</v>
      </c>
      <c r="J58" s="224">
        <f>DB!AK44</f>
        <v>191</v>
      </c>
      <c r="K58" s="224">
        <f>DB!AL44</f>
        <v>437</v>
      </c>
      <c r="L58" s="224">
        <f>DB!AM44</f>
        <v>41</v>
      </c>
      <c r="M58" s="224">
        <f>DB!AN44</f>
        <v>19</v>
      </c>
      <c r="N58" s="224">
        <f>DB!AO44</f>
        <v>25</v>
      </c>
      <c r="O58" s="224">
        <f>DB!AP44</f>
        <v>12</v>
      </c>
      <c r="P58" s="224">
        <f>DB!AQ44</f>
        <v>61</v>
      </c>
      <c r="Q58" s="224">
        <f>DB!AR44</f>
        <v>12</v>
      </c>
      <c r="R58" s="224">
        <f t="shared" ref="R58:R59" si="49">SUM(H58:Q58)</f>
        <v>983</v>
      </c>
      <c r="S58" s="224">
        <f>DB!AS44</f>
        <v>2</v>
      </c>
      <c r="T58" s="225">
        <f>DB!C44</f>
        <v>985</v>
      </c>
      <c r="U58" s="335">
        <f>DB!E44</f>
        <v>22538.51</v>
      </c>
      <c r="V58" s="352">
        <f>DB!F44*1000</f>
        <v>86.043015775999692</v>
      </c>
      <c r="W58" s="177">
        <f t="shared" si="47"/>
        <v>22.881736040609134</v>
      </c>
      <c r="X58" s="389">
        <v>0.76979293544457972</v>
      </c>
      <c r="Y58" s="400">
        <f t="shared" si="48"/>
        <v>66.23530568871108</v>
      </c>
      <c r="Z58" s="398">
        <f>DB!H44*$X58</f>
        <v>2.3640909107355372</v>
      </c>
      <c r="AA58" s="402">
        <f>DB!I44*$X58</f>
        <v>1.8912727285884252</v>
      </c>
      <c r="AB58" s="402">
        <f>DB!J44*$X58</f>
        <v>2.0094772741252069</v>
      </c>
      <c r="AC58" s="402">
        <f>DB!K44*$X58</f>
        <v>2.2458863651987633</v>
      </c>
      <c r="AD58" s="407">
        <f>DB!L44*$X58</f>
        <v>6425.4870048619077</v>
      </c>
      <c r="AE58" s="401">
        <f>DB!M44*$X58</f>
        <v>80.674602328850398</v>
      </c>
      <c r="AF58" s="401">
        <f>DB!N44*$X58</f>
        <v>5.9088158176219565</v>
      </c>
      <c r="AG58" s="401">
        <f>DB!O44*$X58</f>
        <v>8.0144719883340692</v>
      </c>
      <c r="AH58" s="401">
        <f>DB!P44*$X58</f>
        <v>7.9813543354897147</v>
      </c>
      <c r="AI58" s="401">
        <f>DB!Q44*$X58</f>
        <v>1.6890002950621312</v>
      </c>
      <c r="AJ58" s="401">
        <f>DB!R44*$X58</f>
        <v>7.1202953615364368</v>
      </c>
      <c r="AK58" s="402">
        <f>DB!S44*1000*$X58</f>
        <v>0.79482366826453577</v>
      </c>
      <c r="AL58" s="401">
        <f>DB!T44*$X58</f>
        <v>1.1591178495524481</v>
      </c>
      <c r="AM58" s="400">
        <f>DB!U44*1000*$X58</f>
        <v>36.429418128791077</v>
      </c>
      <c r="AN58" s="400">
        <f>DB!V44*1000*$X58</f>
        <v>208.64121291943988</v>
      </c>
      <c r="AO58" s="400">
        <f>DB!W44*1000*$X58</f>
        <v>139.09414194629301</v>
      </c>
      <c r="AP58" s="401">
        <f>DB!X44*1000*$X58</f>
        <v>23.513533519492519</v>
      </c>
      <c r="AQ58" s="400">
        <f>DB!Y44*1000*$X58</f>
        <v>11.591178495524483</v>
      </c>
      <c r="AR58" s="400">
        <f>DB!Z44*1000*$X58</f>
        <v>24.507063104823189</v>
      </c>
      <c r="AS58" s="400">
        <f>DB!AA44*1000*$X58</f>
        <v>9.6041193248630634</v>
      </c>
      <c r="AT58" s="400">
        <f>DB!AB44*1000*$X58</f>
        <v>76.170601542018559</v>
      </c>
      <c r="AU58" s="400">
        <f>DB!AC44*1000*$X58</f>
        <v>142.40590723073012</v>
      </c>
      <c r="AV58" s="400">
        <f>DB!AD44*1000*$X58</f>
        <v>364.29418128791303</v>
      </c>
      <c r="AW58" s="401">
        <f>DB!AE44*1000*$X58</f>
        <v>52.988244550968901</v>
      </c>
      <c r="AX58" s="401">
        <f>DB!AF44*$X58</f>
        <v>0.27818828389258604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2</v>
      </c>
      <c r="I59" s="227">
        <f>DB!AJ45</f>
        <v>6</v>
      </c>
      <c r="J59" s="227">
        <f>DB!AK45</f>
        <v>1</v>
      </c>
      <c r="K59" s="227">
        <f>DB!AL45</f>
        <v>4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0</v>
      </c>
      <c r="P59" s="227">
        <f>DB!AQ45</f>
        <v>1</v>
      </c>
      <c r="Q59" s="227">
        <f>DB!AR45</f>
        <v>0</v>
      </c>
      <c r="R59" s="227">
        <f t="shared" si="49"/>
        <v>14</v>
      </c>
      <c r="S59" s="227">
        <f>DB!AS45</f>
        <v>0</v>
      </c>
      <c r="T59" s="228">
        <f>DB!C45</f>
        <v>14</v>
      </c>
      <c r="U59" s="336">
        <f>DB!E45</f>
        <v>1183.75</v>
      </c>
      <c r="V59" s="353">
        <f>DB!F45*1000</f>
        <v>4.5576742499999998</v>
      </c>
      <c r="W59" s="204">
        <f t="shared" si="47"/>
        <v>84.553571428571431</v>
      </c>
      <c r="X59" s="390">
        <v>0.76979293544457972</v>
      </c>
      <c r="Y59" s="411">
        <f t="shared" si="48"/>
        <v>3.5084654397076731</v>
      </c>
      <c r="Z59" s="412">
        <f>DB!H45*$X59</f>
        <v>0.1245991018618644</v>
      </c>
      <c r="AA59" s="413">
        <f>DB!I45*$X59</f>
        <v>9.9554056261490026E-2</v>
      </c>
      <c r="AB59" s="413">
        <f>DB!J45*$X59</f>
        <v>0.10581531766158343</v>
      </c>
      <c r="AC59" s="413">
        <f>DB!K45*$X59</f>
        <v>0.11833784046177098</v>
      </c>
      <c r="AD59" s="414">
        <f>DB!L45*$X59</f>
        <v>340.35623230604136</v>
      </c>
      <c r="AE59" s="415">
        <f>DB!M45*$X59</f>
        <v>4.273310905563946</v>
      </c>
      <c r="AF59" s="415">
        <f>DB!N45*$X59</f>
        <v>0.32458046486809128</v>
      </c>
      <c r="AG59" s="415">
        <f>DB!O45*$X59</f>
        <v>0.42452431820462844</v>
      </c>
      <c r="AH59" s="415">
        <f>DB!P45*$X59</f>
        <v>0.42277008548477463</v>
      </c>
      <c r="AI59" s="415">
        <f>DB!Q45*$X59</f>
        <v>8.9465868712545665E-2</v>
      </c>
      <c r="AJ59" s="415">
        <f>DB!R45*$X59</f>
        <v>0.37716003476857485</v>
      </c>
      <c r="AK59" s="413">
        <f>DB!S45*1000*$X59</f>
        <v>4.2101585276492076E-2</v>
      </c>
      <c r="AL59" s="415">
        <f>DB!T45*$X59</f>
        <v>6.1398145194884277E-2</v>
      </c>
      <c r="AM59" s="416">
        <f>DB!U45*1000*$X59</f>
        <v>1.9296559918392204</v>
      </c>
      <c r="AN59" s="416">
        <f>DB!V45*1000*$X59</f>
        <v>11.05166613507917</v>
      </c>
      <c r="AO59" s="416">
        <f>DB!W45*1000*$X59</f>
        <v>7.3677774233861149</v>
      </c>
      <c r="AP59" s="415">
        <f>DB!X45*1000*$X59</f>
        <v>1.2455052310962242</v>
      </c>
      <c r="AQ59" s="416">
        <f>DB!Y45*1000*$X59</f>
        <v>0.6139814519488429</v>
      </c>
      <c r="AR59" s="416">
        <f>DB!Z45*1000*$X59</f>
        <v>1.2981322126918391</v>
      </c>
      <c r="AS59" s="416">
        <f>DB!AA45*1000*$X59</f>
        <v>0.50872748875761264</v>
      </c>
      <c r="AT59" s="416">
        <f>DB!AB45*1000*$X59</f>
        <v>4.0347352556638238</v>
      </c>
      <c r="AU59" s="416">
        <f>DB!AC45*1000*$X59</f>
        <v>7.543200695371497</v>
      </c>
      <c r="AV59" s="416">
        <f>DB!AD45*1000*$X59</f>
        <v>19.296559918392202</v>
      </c>
      <c r="AW59" s="415">
        <f>DB!AE45*1000*$X59</f>
        <v>2.8067723517661385</v>
      </c>
      <c r="AX59" s="415">
        <f>DB!AF45*$X59</f>
        <v>1.4735554846772228E-2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35</v>
      </c>
      <c r="I60" s="230">
        <f t="shared" si="50"/>
        <v>178</v>
      </c>
      <c r="J60" s="230">
        <f t="shared" si="50"/>
        <v>224</v>
      </c>
      <c r="K60" s="230">
        <f t="shared" si="50"/>
        <v>521</v>
      </c>
      <c r="L60" s="230">
        <f t="shared" si="50"/>
        <v>52</v>
      </c>
      <c r="M60" s="230">
        <f t="shared" si="50"/>
        <v>37</v>
      </c>
      <c r="N60" s="230">
        <f t="shared" si="50"/>
        <v>38</v>
      </c>
      <c r="O60" s="230">
        <f t="shared" si="50"/>
        <v>38</v>
      </c>
      <c r="P60" s="230">
        <f t="shared" si="50"/>
        <v>90</v>
      </c>
      <c r="Q60" s="230">
        <f t="shared" si="50"/>
        <v>17</v>
      </c>
      <c r="R60" s="230">
        <f t="shared" si="50"/>
        <v>1230</v>
      </c>
      <c r="S60" s="230">
        <f t="shared" si="50"/>
        <v>2</v>
      </c>
      <c r="T60" s="231">
        <f>SUM(T57:T59)</f>
        <v>1232</v>
      </c>
      <c r="U60" s="337">
        <f>SUM(U57:U59)</f>
        <v>26876.359999999997</v>
      </c>
      <c r="V60" s="354">
        <f t="shared" ref="V60:AX60" si="51">SUM(V57:V59)</f>
        <v>103.3712711349652</v>
      </c>
      <c r="W60" s="233"/>
      <c r="X60" s="395"/>
      <c r="Y60" s="445">
        <f t="shared" ref="Y60" si="52">SUM(Y57:Y59)</f>
        <v>79.574474247622405</v>
      </c>
      <c r="Z60" s="452">
        <f t="shared" si="51"/>
        <v>2.839570493159747</v>
      </c>
      <c r="AA60" s="453">
        <f t="shared" si="51"/>
        <v>2.2715311692997919</v>
      </c>
      <c r="AB60" s="453">
        <f t="shared" si="51"/>
        <v>2.4135410002647841</v>
      </c>
      <c r="AC60" s="453">
        <f t="shared" si="51"/>
        <v>2.6975606621947632</v>
      </c>
      <c r="AD60" s="454">
        <f t="shared" si="51"/>
        <v>7719.5197467618927</v>
      </c>
      <c r="AE60" s="455">
        <f t="shared" si="51"/>
        <v>96.921709633604408</v>
      </c>
      <c r="AF60" s="455">
        <f t="shared" si="51"/>
        <v>7.1428691683558343</v>
      </c>
      <c r="AG60" s="455">
        <f t="shared" si="51"/>
        <v>9.6285113839623424</v>
      </c>
      <c r="AH60" s="455">
        <f t="shared" si="51"/>
        <v>9.5887241468385351</v>
      </c>
      <c r="AI60" s="455">
        <f t="shared" si="51"/>
        <v>2.0291490933143699</v>
      </c>
      <c r="AJ60" s="455">
        <f t="shared" si="51"/>
        <v>8.5542559816194039</v>
      </c>
      <c r="AK60" s="453">
        <f t="shared" ref="AK60" si="53">SUM(AK57:AK59)</f>
        <v>0.95489369097147159</v>
      </c>
      <c r="AL60" s="455">
        <f t="shared" si="51"/>
        <v>1.392553299333396</v>
      </c>
      <c r="AM60" s="456">
        <f t="shared" si="51"/>
        <v>43.76596083619232</v>
      </c>
      <c r="AN60" s="456">
        <f t="shared" ref="AN60:AW60" si="54">SUM(AN57:AN59)</f>
        <v>250.65959388001059</v>
      </c>
      <c r="AO60" s="456">
        <f t="shared" si="54"/>
        <v>167.10639592000692</v>
      </c>
      <c r="AP60" s="455">
        <f t="shared" si="54"/>
        <v>28.248938357906038</v>
      </c>
      <c r="AQ60" s="456">
        <f t="shared" si="54"/>
        <v>13.92553299333397</v>
      </c>
      <c r="AR60" s="456">
        <f t="shared" si="54"/>
        <v>29.442555471620391</v>
      </c>
      <c r="AS60" s="456">
        <f t="shared" si="54"/>
        <v>11.538298765905207</v>
      </c>
      <c r="AT60" s="456">
        <f t="shared" si="54"/>
        <v>91.510645384766633</v>
      </c>
      <c r="AU60" s="456">
        <f t="shared" si="54"/>
        <v>171.08511963238951</v>
      </c>
      <c r="AV60" s="456">
        <f t="shared" si="54"/>
        <v>437.65960836192539</v>
      </c>
      <c r="AW60" s="455">
        <f t="shared" si="54"/>
        <v>63.659579398097961</v>
      </c>
      <c r="AX60" s="455">
        <f t="shared" si="51"/>
        <v>0.33421279184001373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81</v>
      </c>
      <c r="I62" s="224">
        <f>DB!AJ46</f>
        <v>523</v>
      </c>
      <c r="J62" s="224">
        <f>DB!AK46</f>
        <v>160</v>
      </c>
      <c r="K62" s="224">
        <f>DB!AL46</f>
        <v>599</v>
      </c>
      <c r="L62" s="224">
        <f>DB!AM46</f>
        <v>76</v>
      </c>
      <c r="M62" s="224">
        <f>DB!AN46</f>
        <v>80</v>
      </c>
      <c r="N62" s="224">
        <f>DB!AO46</f>
        <v>119</v>
      </c>
      <c r="O62" s="224">
        <f>DB!AP46</f>
        <v>101</v>
      </c>
      <c r="P62" s="224">
        <f>DB!AQ46</f>
        <v>134</v>
      </c>
      <c r="Q62" s="224">
        <f>DB!AR46</f>
        <v>72</v>
      </c>
      <c r="R62" s="224">
        <f>SUM(H62:Q62)</f>
        <v>1945</v>
      </c>
      <c r="S62" s="224">
        <f>DB!AS46</f>
        <v>13</v>
      </c>
      <c r="T62" s="225">
        <f>DB!C46</f>
        <v>1958</v>
      </c>
      <c r="U62" s="335">
        <f>DB!E46</f>
        <v>10447.35</v>
      </c>
      <c r="V62" s="352">
        <f>DB!F46*1000</f>
        <v>26.882656693333399</v>
      </c>
      <c r="W62" s="177">
        <f t="shared" ref="W62:W68" si="55">IF(T62=0,0,U62/T62)</f>
        <v>5.3357252298263536</v>
      </c>
      <c r="X62" s="457">
        <v>0.76979293544457972</v>
      </c>
      <c r="Y62" s="400">
        <f t="shared" ref="Y62:Y68" si="56">V62*X62</f>
        <v>20.694079208509997</v>
      </c>
      <c r="Z62" s="398">
        <f>DB!H46*$X62</f>
        <v>2.3081857578722667</v>
      </c>
      <c r="AA62" s="402">
        <f>DB!I46*$X62</f>
        <v>1.8096176341718742</v>
      </c>
      <c r="AB62" s="402">
        <f>DB!J46*$X62</f>
        <v>1.9573415226756794</v>
      </c>
      <c r="AC62" s="402">
        <f>DB!K46*$X62</f>
        <v>2.1789273554314335</v>
      </c>
      <c r="AD62" s="407">
        <f>DB!L46*$X62</f>
        <v>2007.5326240175448</v>
      </c>
      <c r="AE62" s="401">
        <f>DB!M46*$X62</f>
        <v>25.205388475965034</v>
      </c>
      <c r="AF62" s="401">
        <f>DB!N46*$X62</f>
        <v>0.95724098825311055</v>
      </c>
      <c r="AG62" s="401">
        <f>DB!O46*$X62</f>
        <v>2.5039835842296934</v>
      </c>
      <c r="AH62" s="401">
        <f>DB!P46*$X62</f>
        <v>2.4936365446254278</v>
      </c>
      <c r="AI62" s="401">
        <f>DB!Q46*$X62</f>
        <v>0.52769901981700507</v>
      </c>
      <c r="AJ62" s="401">
        <f>DB!R46*$X62</f>
        <v>2.2246135149148087</v>
      </c>
      <c r="AK62" s="402">
        <f>DB!S46*1000*$X62</f>
        <v>0.24832895050212553</v>
      </c>
      <c r="AL62" s="401">
        <f>DB!T46*$X62</f>
        <v>0.36214638614892608</v>
      </c>
      <c r="AM62" s="400">
        <f>DB!U46*1000*$X62</f>
        <v>11.381743564680521</v>
      </c>
      <c r="AN62" s="400">
        <f>DB!V46*1000*$X62</f>
        <v>65.186349506805939</v>
      </c>
      <c r="AO62" s="400">
        <f>DB!W46*1000*$X62</f>
        <v>43.457566337871882</v>
      </c>
      <c r="AP62" s="401">
        <f>DB!X46*1000*$X62</f>
        <v>7.3463981190210044</v>
      </c>
      <c r="AQ62" s="400">
        <f>DB!Y46*1000*$X62</f>
        <v>3.6214638614892922</v>
      </c>
      <c r="AR62" s="400">
        <f>DB!Z46*1000*$X62</f>
        <v>7.656809307148654</v>
      </c>
      <c r="AS62" s="400">
        <f>DB!AA46*1000*$X62</f>
        <v>3.0006414852339471</v>
      </c>
      <c r="AT62" s="400">
        <f>DB!AB46*1000*$X62</f>
        <v>23.798191089786179</v>
      </c>
      <c r="AU62" s="400">
        <f>DB!AC46*1000*$X62</f>
        <v>44.492270298295949</v>
      </c>
      <c r="AV62" s="400">
        <f>DB!AD46*1000*$X62</f>
        <v>113.81743564680598</v>
      </c>
      <c r="AW62" s="401">
        <f>DB!AE46*1000*$X62</f>
        <v>16.555263366808134</v>
      </c>
      <c r="AX62" s="401">
        <f>DB!AF46*$X62</f>
        <v>8.6915132675744078E-2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185</v>
      </c>
      <c r="I63" s="224">
        <f>DB!AJ47</f>
        <v>805</v>
      </c>
      <c r="J63" s="224">
        <f>DB!AK47</f>
        <v>371</v>
      </c>
      <c r="K63" s="224">
        <f>DB!AL47</f>
        <v>1595</v>
      </c>
      <c r="L63" s="224">
        <f>DB!AM47</f>
        <v>148</v>
      </c>
      <c r="M63" s="224">
        <f>DB!AN47</f>
        <v>122</v>
      </c>
      <c r="N63" s="224">
        <f>DB!AO47</f>
        <v>118</v>
      </c>
      <c r="O63" s="224">
        <f>DB!AP47</f>
        <v>88</v>
      </c>
      <c r="P63" s="224">
        <f>DB!AQ47</f>
        <v>82</v>
      </c>
      <c r="Q63" s="224">
        <f>DB!AR47</f>
        <v>7</v>
      </c>
      <c r="R63" s="224">
        <f t="shared" ref="R63:R68" si="57">SUM(H63:Q63)</f>
        <v>3521</v>
      </c>
      <c r="S63" s="224">
        <f>DB!AS47</f>
        <v>24</v>
      </c>
      <c r="T63" s="225">
        <f>DB!C47</f>
        <v>3545</v>
      </c>
      <c r="U63" s="335">
        <f>DB!E47</f>
        <v>22751.279999999901</v>
      </c>
      <c r="V63" s="352">
        <f>DB!F47*1000</f>
        <v>65.735893793454906</v>
      </c>
      <c r="W63" s="177">
        <f t="shared" si="55"/>
        <v>6.4178504936530043</v>
      </c>
      <c r="X63" s="457">
        <v>0.76979293544457972</v>
      </c>
      <c r="Y63" s="400">
        <f t="shared" si="56"/>
        <v>50.603026647336783</v>
      </c>
      <c r="Z63" s="398">
        <f>DB!H47*$X63</f>
        <v>4.51534699314682</v>
      </c>
      <c r="AA63" s="402">
        <f>DB!I47*$X63</f>
        <v>3.5219706546545777</v>
      </c>
      <c r="AB63" s="402">
        <f>DB!J47*$X63</f>
        <v>3.792891474243544</v>
      </c>
      <c r="AC63" s="402">
        <f>DB!K47*$X63</f>
        <v>4.289579643489577</v>
      </c>
      <c r="AD63" s="407">
        <f>DB!L47*$X63</f>
        <v>4908.999615058171</v>
      </c>
      <c r="AE63" s="401">
        <f>DB!M47*$X63</f>
        <v>61.63448645645591</v>
      </c>
      <c r="AF63" s="401">
        <f>DB!N47*$X63</f>
        <v>3.065244147928277</v>
      </c>
      <c r="AG63" s="401">
        <f>DB!O47*$X63</f>
        <v>6.1229662243276319</v>
      </c>
      <c r="AH63" s="401">
        <f>DB!P47*$X63</f>
        <v>6.0976647110041</v>
      </c>
      <c r="AI63" s="401">
        <f>DB!Q47*$X63</f>
        <v>1.2903771795070649</v>
      </c>
      <c r="AJ63" s="401">
        <f>DB!R47*$X63</f>
        <v>5.4398253645887253</v>
      </c>
      <c r="AK63" s="402">
        <f>DB!S47*1000*$X63</f>
        <v>0.60723631976805292</v>
      </c>
      <c r="AL63" s="401">
        <f>DB!T47*$X63</f>
        <v>0.88555296632840064</v>
      </c>
      <c r="AM63" s="400">
        <f>DB!U47*1000*$X63</f>
        <v>27.831664656036001</v>
      </c>
      <c r="AN63" s="400">
        <f>DB!V47*1000*$X63</f>
        <v>159.39953393910474</v>
      </c>
      <c r="AO63" s="400">
        <f>DB!W47*1000*$X63</f>
        <v>106.26635595940699</v>
      </c>
      <c r="AP63" s="401">
        <f>DB!X47*1000*$X63</f>
        <v>17.964074459804795</v>
      </c>
      <c r="AQ63" s="400">
        <f>DB!Y47*1000*$X63</f>
        <v>8.8555296632842389</v>
      </c>
      <c r="AR63" s="400">
        <f>DB!Z47*1000*$X63</f>
        <v>18.72311985951529</v>
      </c>
      <c r="AS63" s="400">
        <f>DB!AA47*1000*$X63</f>
        <v>7.3374388638637633</v>
      </c>
      <c r="AT63" s="400">
        <f>DB!AB47*1000*$X63</f>
        <v>58.193480644434118</v>
      </c>
      <c r="AU63" s="400">
        <f>DB!AC47*1000*$X63</f>
        <v>108.79650729177635</v>
      </c>
      <c r="AV63" s="400">
        <f>DB!AD47*1000*$X63</f>
        <v>278.31664656034462</v>
      </c>
      <c r="AW63" s="401">
        <f>DB!AE47*1000*$X63</f>
        <v>40.482421317869637</v>
      </c>
      <c r="AX63" s="401">
        <f>DB!AF47*$X63</f>
        <v>0.21253271191881323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2</v>
      </c>
      <c r="I64" s="224">
        <f>DB!AJ48</f>
        <v>64</v>
      </c>
      <c r="J64" s="224">
        <f>DB!AK48</f>
        <v>4</v>
      </c>
      <c r="K64" s="224">
        <f>DB!AL48</f>
        <v>110</v>
      </c>
      <c r="L64" s="224">
        <f>DB!AM48</f>
        <v>33</v>
      </c>
      <c r="M64" s="224">
        <f>DB!AN48</f>
        <v>30</v>
      </c>
      <c r="N64" s="224">
        <f>DB!AO48</f>
        <v>49</v>
      </c>
      <c r="O64" s="224">
        <f>DB!AP48</f>
        <v>97</v>
      </c>
      <c r="P64" s="224">
        <f>DB!AQ48</f>
        <v>78</v>
      </c>
      <c r="Q64" s="224">
        <f>DB!AR48</f>
        <v>10</v>
      </c>
      <c r="R64" s="224">
        <f t="shared" si="57"/>
        <v>477</v>
      </c>
      <c r="S64" s="224">
        <f>DB!AS48</f>
        <v>2</v>
      </c>
      <c r="T64" s="225">
        <f>DB!C48</f>
        <v>479</v>
      </c>
      <c r="U64" s="335">
        <f>DB!E48</f>
        <v>3123</v>
      </c>
      <c r="V64" s="352">
        <f>DB!F48*1000</f>
        <v>7.2662439029702792</v>
      </c>
      <c r="W64" s="177">
        <f t="shared" si="55"/>
        <v>6.5198329853862216</v>
      </c>
      <c r="X64" s="457">
        <v>0.76979293544457972</v>
      </c>
      <c r="Y64" s="400">
        <f t="shared" si="56"/>
        <v>5.5935032237237712</v>
      </c>
      <c r="Z64" s="398">
        <f>DB!H48*$X64</f>
        <v>6.4884637395196107E-2</v>
      </c>
      <c r="AA64" s="402">
        <f>DB!I48*$X64</f>
        <v>4.9911259534766043E-2</v>
      </c>
      <c r="AB64" s="402">
        <f>DB!J48*$X64</f>
        <v>5.4902385488242444E-2</v>
      </c>
      <c r="AC64" s="402">
        <f>DB!K48*$X64</f>
        <v>5.989351144171931E-2</v>
      </c>
      <c r="AD64" s="407">
        <f>DB!L48*$X64</f>
        <v>542.62574773344477</v>
      </c>
      <c r="AE64" s="401">
        <f>DB!M48*$X64</f>
        <v>6.8128869264955689</v>
      </c>
      <c r="AF64" s="401">
        <f>DB!N48*$X64</f>
        <v>0.72076824310565146</v>
      </c>
      <c r="AG64" s="401">
        <f>DB!O48*$X64</f>
        <v>0.67681389007057802</v>
      </c>
      <c r="AH64" s="401">
        <f>DB!P48*$X64</f>
        <v>0.67401713845871314</v>
      </c>
      <c r="AI64" s="401">
        <f>DB!Q48*$X64</f>
        <v>0.14263433220495608</v>
      </c>
      <c r="AJ64" s="401">
        <f>DB!R48*$X64</f>
        <v>0.60130159655030924</v>
      </c>
      <c r="AK64" s="402">
        <f>DB!S48*1000*$X64</f>
        <v>6.7122038684685525E-2</v>
      </c>
      <c r="AL64" s="401">
        <f>DB!T48*$X64</f>
        <v>9.7886306415166074E-2</v>
      </c>
      <c r="AM64" s="400">
        <f>DB!U48*1000*$X64</f>
        <v>3.076426773048079</v>
      </c>
      <c r="AN64" s="400">
        <f>DB!V48*1000*$X64</f>
        <v>17.619535154729896</v>
      </c>
      <c r="AO64" s="400">
        <f>DB!W48*1000*$X64</f>
        <v>11.746356769819931</v>
      </c>
      <c r="AP64" s="401">
        <f>DB!X48*1000*$X64</f>
        <v>1.9856936444219471</v>
      </c>
      <c r="AQ64" s="400">
        <f>DB!Y48*1000*$X64</f>
        <v>0.97886306415166091</v>
      </c>
      <c r="AR64" s="400">
        <f>DB!Z48*1000*$X64</f>
        <v>2.0695961927778082</v>
      </c>
      <c r="AS64" s="400">
        <f>DB!AA48*1000*$X64</f>
        <v>0.81105796743994651</v>
      </c>
      <c r="AT64" s="400">
        <f>DB!AB48*1000*$X64</f>
        <v>6.4325287072823656</v>
      </c>
      <c r="AU64" s="400">
        <f>DB!AC48*1000*$X64</f>
        <v>12.026031931006107</v>
      </c>
      <c r="AV64" s="400">
        <f>DB!AD48*1000*$X64</f>
        <v>30.764267730480789</v>
      </c>
      <c r="AW64" s="401">
        <f>DB!AE48*1000*$X64</f>
        <v>4.4748025789789985</v>
      </c>
      <c r="AX64" s="401">
        <f>DB!AF48*$X64</f>
        <v>2.3492713539639783E-2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0</v>
      </c>
      <c r="I65" s="224">
        <f>DB!AJ49</f>
        <v>23</v>
      </c>
      <c r="J65" s="224">
        <f>DB!AK49</f>
        <v>2</v>
      </c>
      <c r="K65" s="224">
        <f>DB!AL49</f>
        <v>3</v>
      </c>
      <c r="L65" s="224">
        <f>DB!AM49</f>
        <v>1</v>
      </c>
      <c r="M65" s="224">
        <f>DB!AN49</f>
        <v>1</v>
      </c>
      <c r="N65" s="224">
        <f>DB!AO49</f>
        <v>2</v>
      </c>
      <c r="O65" s="224">
        <f>DB!AP49</f>
        <v>2</v>
      </c>
      <c r="P65" s="224">
        <f>DB!AQ49</f>
        <v>0</v>
      </c>
      <c r="Q65" s="224">
        <f>DB!AR49</f>
        <v>0</v>
      </c>
      <c r="R65" s="224">
        <f t="shared" si="57"/>
        <v>34</v>
      </c>
      <c r="S65" s="224">
        <f>DB!AS49</f>
        <v>0</v>
      </c>
      <c r="T65" s="225">
        <f>DB!C49</f>
        <v>34</v>
      </c>
      <c r="U65" s="335">
        <f>DB!E49</f>
        <v>234</v>
      </c>
      <c r="V65" s="352">
        <f>DB!F49*1000</f>
        <v>0.324010062111801</v>
      </c>
      <c r="W65" s="177">
        <f t="shared" si="55"/>
        <v>6.882352941176471</v>
      </c>
      <c r="X65" s="457">
        <v>0.76979293544457972</v>
      </c>
      <c r="Y65" s="400">
        <f t="shared" si="56"/>
        <v>0.2494206568266239</v>
      </c>
      <c r="Z65" s="398">
        <f>DB!H49*$X65</f>
        <v>2.8932796191888438E-3</v>
      </c>
      <c r="AA65" s="402">
        <f>DB!I49*$X65</f>
        <v>2.2255997070683349E-3</v>
      </c>
      <c r="AB65" s="402">
        <f>DB!J49*$X65</f>
        <v>2.4481596777751733E-3</v>
      </c>
      <c r="AC65" s="402">
        <f>DB!K49*$X65</f>
        <v>2.6707196484820049E-3</v>
      </c>
      <c r="AD65" s="407">
        <f>DB!L49*$X65</f>
        <v>24.196297918750773</v>
      </c>
      <c r="AE65" s="401">
        <f>DB!M49*$X65</f>
        <v>0.30379436001482818</v>
      </c>
      <c r="AF65" s="401">
        <f>DB!N49*$X65</f>
        <v>3.2139873961760455E-2</v>
      </c>
      <c r="AG65" s="401">
        <f>DB!O49*$X65</f>
        <v>3.0179899476021555E-2</v>
      </c>
      <c r="AH65" s="401">
        <f>DB!P49*$X65</f>
        <v>3.0055189147608161E-2</v>
      </c>
      <c r="AI65" s="401">
        <f>DB!Q49*$X65</f>
        <v>6.3602267490789127E-3</v>
      </c>
      <c r="AJ65" s="401">
        <f>DB!R49*$X65</f>
        <v>2.6812720608862063E-2</v>
      </c>
      <c r="AK65" s="402">
        <f>DB!S49*1000*$X65</f>
        <v>2.9930478819194853E-3</v>
      </c>
      <c r="AL65" s="401">
        <f>DB!T49*$X65</f>
        <v>4.3648614944659199E-3</v>
      </c>
      <c r="AM65" s="400">
        <f>DB!U49*1000*$X65</f>
        <v>0.13718136125464347</v>
      </c>
      <c r="AN65" s="400">
        <f>DB!V49*1000*$X65</f>
        <v>0.78567506900386275</v>
      </c>
      <c r="AO65" s="400">
        <f>DB!W49*1000*$X65</f>
        <v>0.5237833793359109</v>
      </c>
      <c r="AP65" s="401">
        <f>DB!X49*1000*$X65</f>
        <v>8.8544333173451215E-2</v>
      </c>
      <c r="AQ65" s="400">
        <f>DB!Y49*1000*$X65</f>
        <v>4.36486149446592E-2</v>
      </c>
      <c r="AR65" s="400">
        <f>DB!Z49*1000*$X65</f>
        <v>9.2285643025850558E-2</v>
      </c>
      <c r="AS65" s="400">
        <f>DB!AA49*1000*$X65</f>
        <v>3.6165995239860506E-2</v>
      </c>
      <c r="AT65" s="400">
        <f>DB!AB49*1000*$X65</f>
        <v>0.28683375535061734</v>
      </c>
      <c r="AU65" s="400">
        <f>DB!AC49*1000*$X65</f>
        <v>0.53625441217724124</v>
      </c>
      <c r="AV65" s="400">
        <f>DB!AD49*1000*$X65</f>
        <v>1.3718136125464349</v>
      </c>
      <c r="AW65" s="401">
        <f>DB!AE49*1000*$X65</f>
        <v>0.19953652546129927</v>
      </c>
      <c r="AX65" s="401">
        <f>DB!AF49*$X65</f>
        <v>1.0475667586718248E-3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2</v>
      </c>
      <c r="I66" s="224">
        <f>DB!AJ50</f>
        <v>59</v>
      </c>
      <c r="J66" s="224">
        <f>DB!AK50</f>
        <v>49</v>
      </c>
      <c r="K66" s="224">
        <f>DB!AL50</f>
        <v>169</v>
      </c>
      <c r="L66" s="224">
        <f>DB!AM50</f>
        <v>30</v>
      </c>
      <c r="M66" s="224">
        <f>DB!AN50</f>
        <v>34</v>
      </c>
      <c r="N66" s="224">
        <f>DB!AO50</f>
        <v>33</v>
      </c>
      <c r="O66" s="224">
        <f>DB!AP50</f>
        <v>19</v>
      </c>
      <c r="P66" s="224">
        <f>DB!AQ50</f>
        <v>21</v>
      </c>
      <c r="Q66" s="224">
        <f>DB!AR50</f>
        <v>0</v>
      </c>
      <c r="R66" s="224">
        <f t="shared" si="57"/>
        <v>416</v>
      </c>
      <c r="S66" s="224">
        <f>DB!AS50</f>
        <v>3</v>
      </c>
      <c r="T66" s="225">
        <f>DB!C50</f>
        <v>419</v>
      </c>
      <c r="U66" s="335">
        <f>DB!E50</f>
        <v>2993.3</v>
      </c>
      <c r="V66" s="352">
        <f>DB!F50*1000</f>
        <v>1.2553900200000001</v>
      </c>
      <c r="W66" s="177">
        <f t="shared" si="55"/>
        <v>7.143914081145585</v>
      </c>
      <c r="X66" s="457">
        <v>0.76979293544457972</v>
      </c>
      <c r="Y66" s="400">
        <f t="shared" si="56"/>
        <v>0.9663903686236297</v>
      </c>
      <c r="Z66" s="398">
        <f>DB!H50*$X66</f>
        <v>2.5007209231152981E-2</v>
      </c>
      <c r="AA66" s="402">
        <f>DB!I50*$X66</f>
        <v>1.8970986313288429E-2</v>
      </c>
      <c r="AB66" s="402">
        <f>DB!J50*$X66</f>
        <v>2.0695621432678359E-2</v>
      </c>
      <c r="AC66" s="402">
        <f>DB!K50*$X66</f>
        <v>2.3282574111763054E-2</v>
      </c>
      <c r="AD66" s="407">
        <f>DB!L50*$X66</f>
        <v>93.749529660178311</v>
      </c>
      <c r="AE66" s="401">
        <f>DB!M50*$X66</f>
        <v>1.1770634689835886</v>
      </c>
      <c r="AF66" s="401">
        <f>DB!N50*$X66</f>
        <v>9.6854515795907425E-2</v>
      </c>
      <c r="AG66" s="401">
        <f>DB!O50*$X66</f>
        <v>0.11693323460345918</v>
      </c>
      <c r="AH66" s="401">
        <f>DB!P50*$X66</f>
        <v>0.11645003941914736</v>
      </c>
      <c r="AI66" s="401">
        <f>DB!Q50*$X66</f>
        <v>2.4642954399902557E-2</v>
      </c>
      <c r="AJ66" s="401">
        <f>DB!R50*$X66</f>
        <v>0.10388696462704018</v>
      </c>
      <c r="AK66" s="402">
        <f>DB!S50*1000*$X66</f>
        <v>1.1596684423483555E-2</v>
      </c>
      <c r="AL66" s="401">
        <f>DB!T50*$X66</f>
        <v>1.6911831450913441E-2</v>
      </c>
      <c r="AM66" s="400">
        <f>DB!U50*1000*$X66</f>
        <v>0.53151470274299562</v>
      </c>
      <c r="AN66" s="400">
        <f>DB!V50*1000*$X66</f>
        <v>3.0441296611644333</v>
      </c>
      <c r="AO66" s="400">
        <f>DB!W50*1000*$X66</f>
        <v>2.0294197741096225</v>
      </c>
      <c r="AP66" s="401">
        <f>DB!X50*1000*$X66</f>
        <v>0.34306858086139008</v>
      </c>
      <c r="AQ66" s="400">
        <f>DB!Y50*1000*$X66</f>
        <v>0.16911831450913517</v>
      </c>
      <c r="AR66" s="400">
        <f>DB!Z50*1000*$X66</f>
        <v>0.35756443639074298</v>
      </c>
      <c r="AS66" s="400">
        <f>DB!AA50*1000*$X66</f>
        <v>0.14012660345042627</v>
      </c>
      <c r="AT66" s="400">
        <f>DB!AB50*1000*$X66</f>
        <v>1.1113489239171741</v>
      </c>
      <c r="AU66" s="400">
        <f>DB!AC50*1000*$X66</f>
        <v>2.0777392925408114</v>
      </c>
      <c r="AV66" s="400">
        <f>DB!AD50*1000*$X66</f>
        <v>5.3151470274299406</v>
      </c>
      <c r="AW66" s="401">
        <f>DB!AE50*1000*$X66</f>
        <v>0.77311229489890376</v>
      </c>
      <c r="AX66" s="401">
        <f>DB!AF50*$X66</f>
        <v>4.0588395482192363E-3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48</v>
      </c>
      <c r="I67" s="224">
        <f>DB!AJ51</f>
        <v>329</v>
      </c>
      <c r="J67" s="224">
        <f>DB!AK51</f>
        <v>194</v>
      </c>
      <c r="K67" s="224">
        <f>DB!AL51</f>
        <v>769</v>
      </c>
      <c r="L67" s="224">
        <f>DB!AM51</f>
        <v>190</v>
      </c>
      <c r="M67" s="224">
        <f>DB!AN51</f>
        <v>130</v>
      </c>
      <c r="N67" s="224">
        <f>DB!AO51</f>
        <v>159</v>
      </c>
      <c r="O67" s="224">
        <f>DB!AP51</f>
        <v>146</v>
      </c>
      <c r="P67" s="224">
        <f>DB!AQ51</f>
        <v>108</v>
      </c>
      <c r="Q67" s="224">
        <f>DB!AR51</f>
        <v>9</v>
      </c>
      <c r="R67" s="224">
        <f t="shared" si="57"/>
        <v>2082</v>
      </c>
      <c r="S67" s="224">
        <f>DB!AS51</f>
        <v>8</v>
      </c>
      <c r="T67" s="225">
        <f>DB!C51</f>
        <v>2090</v>
      </c>
      <c r="U67" s="335">
        <f>DB!E51</f>
        <v>10054.799999999999</v>
      </c>
      <c r="V67" s="352">
        <f>DB!F51*1000</f>
        <v>5.7006507013954195</v>
      </c>
      <c r="W67" s="177">
        <f t="shared" si="55"/>
        <v>4.8109090909090906</v>
      </c>
      <c r="X67" s="457">
        <v>0.76979293544457972</v>
      </c>
      <c r="Y67" s="400">
        <f t="shared" si="56"/>
        <v>4.3883206373713826</v>
      </c>
      <c r="Z67" s="398">
        <f>DB!H51*$X67</f>
        <v>4.3073054871429706E-2</v>
      </c>
      <c r="AA67" s="402">
        <f>DB!I51*$X67</f>
        <v>3.5241590349352203E-2</v>
      </c>
      <c r="AB67" s="402">
        <f>DB!J51*$X67</f>
        <v>3.9157322610389685E-2</v>
      </c>
      <c r="AC67" s="402">
        <f>DB!K51*$X67</f>
        <v>4.3073054871429706E-2</v>
      </c>
      <c r="AD67" s="407">
        <f>DB!L51*$X67</f>
        <v>425.71098503139342</v>
      </c>
      <c r="AE67" s="401">
        <f>DB!M51*$X67</f>
        <v>5.3449745363184125</v>
      </c>
      <c r="AF67" s="401">
        <f>DB!N51*$X67</f>
        <v>0.62830077233714887</v>
      </c>
      <c r="AG67" s="401">
        <f>DB!O51*$X67</f>
        <v>0.53098679712192742</v>
      </c>
      <c r="AH67" s="401">
        <f>DB!P51*$X67</f>
        <v>0.52879263680324007</v>
      </c>
      <c r="AI67" s="401">
        <f>DB!Q51*$X67</f>
        <v>0.11190217625297011</v>
      </c>
      <c r="AJ67" s="401">
        <f>DB!R51*$X67</f>
        <v>0.47174446851742852</v>
      </c>
      <c r="AK67" s="402">
        <f>DB!S51*1000*$X67</f>
        <v>5.2659847648455792E-2</v>
      </c>
      <c r="AL67" s="401">
        <f>DB!T51*$X67</f>
        <v>7.6795611153998244E-2</v>
      </c>
      <c r="AM67" s="400">
        <f>DB!U51*1000*$X67</f>
        <v>2.4135763505541905</v>
      </c>
      <c r="AN67" s="400">
        <f>DB!V51*1000*$X67</f>
        <v>13.823210007719721</v>
      </c>
      <c r="AO67" s="400">
        <f>DB!W51*1000*$X67</f>
        <v>9.2154733384796081</v>
      </c>
      <c r="AP67" s="401">
        <f>DB!X51*1000*$X67</f>
        <v>1.5578538262668684</v>
      </c>
      <c r="AQ67" s="400">
        <f>DB!Y51*1000*$X67</f>
        <v>0.76795611153999088</v>
      </c>
      <c r="AR67" s="400">
        <f>DB!Z51*1000*$X67</f>
        <v>1.6236786358273687</v>
      </c>
      <c r="AS67" s="400">
        <f>DB!AA51*1000*$X67</f>
        <v>0.63630649241884818</v>
      </c>
      <c r="AT67" s="400">
        <f>DB!AB51*1000*$X67</f>
        <v>5.0465687329770494</v>
      </c>
      <c r="AU67" s="400">
        <f>DB!AC51*1000*$X67</f>
        <v>9.4348893703483547</v>
      </c>
      <c r="AV67" s="400">
        <f>DB!AD51*1000*$X67</f>
        <v>24.135763505542055</v>
      </c>
      <c r="AW67" s="401">
        <f>DB!AE51*1000*$X67</f>
        <v>3.5106565098970703</v>
      </c>
      <c r="AX67" s="401">
        <f>DB!AF51*$X67</f>
        <v>1.8430946676959294E-2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17</v>
      </c>
      <c r="I68" s="227">
        <f>DB!AJ52</f>
        <v>182</v>
      </c>
      <c r="J68" s="227">
        <f>DB!AK52</f>
        <v>76</v>
      </c>
      <c r="K68" s="227">
        <f>DB!AL52</f>
        <v>195</v>
      </c>
      <c r="L68" s="227">
        <f>DB!AM52</f>
        <v>14</v>
      </c>
      <c r="M68" s="227">
        <f>DB!AN52</f>
        <v>18</v>
      </c>
      <c r="N68" s="227">
        <f>DB!AO52</f>
        <v>25</v>
      </c>
      <c r="O68" s="227">
        <f>DB!AP52</f>
        <v>3</v>
      </c>
      <c r="P68" s="227">
        <f>DB!AQ52</f>
        <v>11</v>
      </c>
      <c r="Q68" s="227">
        <f>DB!AR52</f>
        <v>2</v>
      </c>
      <c r="R68" s="227">
        <f t="shared" si="57"/>
        <v>543</v>
      </c>
      <c r="S68" s="227">
        <f>DB!AS52</f>
        <v>2</v>
      </c>
      <c r="T68" s="228">
        <f>DB!C52</f>
        <v>545</v>
      </c>
      <c r="U68" s="336">
        <f>DB!E52</f>
        <v>2800.7</v>
      </c>
      <c r="V68" s="353">
        <f>DB!F52*1000</f>
        <v>3.5288820000000101</v>
      </c>
      <c r="W68" s="204">
        <f t="shared" si="55"/>
        <v>5.1388990825688072</v>
      </c>
      <c r="X68" s="458">
        <v>0.76979293544457972</v>
      </c>
      <c r="Y68" s="411">
        <f t="shared" si="56"/>
        <v>2.7165084336175469</v>
      </c>
      <c r="Z68" s="399">
        <f>DB!H52*$X68</f>
        <v>3.1511497829963528E-2</v>
      </c>
      <c r="AA68" s="408">
        <f>DB!I52*$X68</f>
        <v>2.4239613715356476E-2</v>
      </c>
      <c r="AB68" s="408">
        <f>DB!J52*$X68</f>
        <v>2.6663575086892082E-2</v>
      </c>
      <c r="AC68" s="408">
        <f>DB!K52*$X68</f>
        <v>2.9087536458427998E-2</v>
      </c>
      <c r="AD68" s="409">
        <f>DB!L52*$X68</f>
        <v>263.52848314523749</v>
      </c>
      <c r="AE68" s="410">
        <f>DB!M52*$X68</f>
        <v>3.3087072721461555</v>
      </c>
      <c r="AF68" s="410">
        <f>DB!N52*$X68</f>
        <v>0.35004413741567575</v>
      </c>
      <c r="AG68" s="410">
        <f>DB!O52*$X68</f>
        <v>0.32869752046771994</v>
      </c>
      <c r="AH68" s="410">
        <f>DB!P52*$X68</f>
        <v>0.32733926625091347</v>
      </c>
      <c r="AI68" s="410">
        <f>DB!Q52*$X68</f>
        <v>6.9270965057246794E-2</v>
      </c>
      <c r="AJ68" s="410">
        <f>DB!R52*$X68</f>
        <v>0.29202465661388471</v>
      </c>
      <c r="AK68" s="408">
        <f>DB!S52*1000*$X68</f>
        <v>3.2598101203410473E-2</v>
      </c>
      <c r="AL68" s="410">
        <f>DB!T52*$X68</f>
        <v>4.7538897588306706E-2</v>
      </c>
      <c r="AM68" s="411">
        <f>DB!U52*1000*$X68</f>
        <v>1.4940796384896466</v>
      </c>
      <c r="AN68" s="411">
        <f>DB!V52*1000*$X68</f>
        <v>8.5570015658952485</v>
      </c>
      <c r="AO68" s="411">
        <f>DB!W52*1000*$X68</f>
        <v>5.7046677105968477</v>
      </c>
      <c r="AP68" s="410">
        <f>DB!X52*1000*$X68</f>
        <v>0.96436049393422651</v>
      </c>
      <c r="AQ68" s="411">
        <f>DB!Y52*1000*$X68</f>
        <v>0.47538897588307011</v>
      </c>
      <c r="AR68" s="411">
        <f>DB!Z52*1000*$X68</f>
        <v>1.005108120438482</v>
      </c>
      <c r="AS68" s="411">
        <f>DB!AA52*1000*$X68</f>
        <v>0.39389372287454399</v>
      </c>
      <c r="AT68" s="411">
        <f>DB!AB52*1000*$X68</f>
        <v>3.1239846986601547</v>
      </c>
      <c r="AU68" s="411">
        <f>DB!AC52*1000*$X68</f>
        <v>5.8404931322777331</v>
      </c>
      <c r="AV68" s="411">
        <f>DB!AD52*1000*$X68</f>
        <v>14.940796384896542</v>
      </c>
      <c r="AW68" s="410">
        <f>DB!AE52*1000*$X68</f>
        <v>2.1732067468940315</v>
      </c>
      <c r="AX68" s="410">
        <f>DB!AF52*$X68</f>
        <v>1.1409335421193666E-2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335</v>
      </c>
      <c r="I69" s="230">
        <f t="shared" si="58"/>
        <v>1985</v>
      </c>
      <c r="J69" s="230">
        <f t="shared" si="58"/>
        <v>856</v>
      </c>
      <c r="K69" s="230">
        <f t="shared" si="58"/>
        <v>3440</v>
      </c>
      <c r="L69" s="230">
        <f t="shared" si="58"/>
        <v>492</v>
      </c>
      <c r="M69" s="230">
        <f t="shared" si="58"/>
        <v>415</v>
      </c>
      <c r="N69" s="230">
        <f t="shared" si="58"/>
        <v>505</v>
      </c>
      <c r="O69" s="230">
        <f t="shared" si="58"/>
        <v>456</v>
      </c>
      <c r="P69" s="230">
        <f t="shared" si="58"/>
        <v>434</v>
      </c>
      <c r="Q69" s="230">
        <f t="shared" si="58"/>
        <v>100</v>
      </c>
      <c r="R69" s="230">
        <f t="shared" si="58"/>
        <v>9018</v>
      </c>
      <c r="S69" s="230">
        <f t="shared" si="58"/>
        <v>52</v>
      </c>
      <c r="T69" s="231">
        <f>SUM(T62:T68)</f>
        <v>9070</v>
      </c>
      <c r="U69" s="337">
        <f>SUM(U62:U68)</f>
        <v>52404.429999999906</v>
      </c>
      <c r="V69" s="354">
        <f t="shared" ref="V69:AX69" si="59">SUM(V62:V68)</f>
        <v>110.6937271732658</v>
      </c>
      <c r="W69" s="239"/>
      <c r="X69" s="395"/>
      <c r="Y69" s="445">
        <f t="shared" ref="Y69" si="60">SUM(Y62:Y68)</f>
        <v>85.211249176009744</v>
      </c>
      <c r="Z69" s="447">
        <f t="shared" si="59"/>
        <v>6.9909024299660176</v>
      </c>
      <c r="AA69" s="448">
        <f t="shared" si="59"/>
        <v>5.4621773384462831</v>
      </c>
      <c r="AB69" s="448">
        <f t="shared" si="59"/>
        <v>5.8941000612152008</v>
      </c>
      <c r="AC69" s="448">
        <f t="shared" si="59"/>
        <v>6.6265143954528334</v>
      </c>
      <c r="AD69" s="444">
        <f t="shared" si="59"/>
        <v>8266.3432825647214</v>
      </c>
      <c r="AE69" s="449">
        <f t="shared" si="59"/>
        <v>103.7873014963795</v>
      </c>
      <c r="AF69" s="449">
        <f t="shared" si="59"/>
        <v>5.8505926787975326</v>
      </c>
      <c r="AG69" s="449">
        <f t="shared" si="59"/>
        <v>10.310561150297033</v>
      </c>
      <c r="AH69" s="449">
        <f t="shared" si="59"/>
        <v>10.267955525709151</v>
      </c>
      <c r="AI69" s="449">
        <f t="shared" si="59"/>
        <v>2.1728868539882247</v>
      </c>
      <c r="AJ69" s="449">
        <f t="shared" si="59"/>
        <v>9.1602092864210594</v>
      </c>
      <c r="AK69" s="448">
        <f t="shared" ref="AK69" si="61">SUM(AK62:AK68)</f>
        <v>1.0225349901121332</v>
      </c>
      <c r="AL69" s="449">
        <f t="shared" si="59"/>
        <v>1.4911968605801771</v>
      </c>
      <c r="AM69" s="445">
        <f t="shared" si="59"/>
        <v>46.866187046806068</v>
      </c>
      <c r="AN69" s="445">
        <f t="shared" si="59"/>
        <v>268.41543490442382</v>
      </c>
      <c r="AO69" s="445">
        <f t="shared" ref="AO69" si="62">SUM(AO62:AO68)</f>
        <v>178.94362326962079</v>
      </c>
      <c r="AP69" s="449">
        <f t="shared" si="59"/>
        <v>30.249993457483683</v>
      </c>
      <c r="AQ69" s="445">
        <f t="shared" ref="AQ69:AR69" si="63">SUM(AQ62:AQ68)</f>
        <v>14.911968605802048</v>
      </c>
      <c r="AR69" s="445">
        <f t="shared" si="63"/>
        <v>31.528162195124192</v>
      </c>
      <c r="AS69" s="445">
        <f t="shared" si="59"/>
        <v>12.355631130521337</v>
      </c>
      <c r="AT69" s="445">
        <f t="shared" si="59"/>
        <v>97.992936552407642</v>
      </c>
      <c r="AU69" s="445">
        <f t="shared" si="59"/>
        <v>183.20418572842254</v>
      </c>
      <c r="AV69" s="445">
        <f t="shared" si="59"/>
        <v>468.66187046804635</v>
      </c>
      <c r="AW69" s="449">
        <f t="shared" ref="AW69" si="64">SUM(AW62:AW68)</f>
        <v>68.168999340808057</v>
      </c>
      <c r="AX69" s="449">
        <f t="shared" si="59"/>
        <v>0.35788724653924109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370</v>
      </c>
      <c r="I71" s="230">
        <f t="shared" si="65"/>
        <v>2163</v>
      </c>
      <c r="J71" s="230">
        <f t="shared" si="65"/>
        <v>1080</v>
      </c>
      <c r="K71" s="230">
        <f t="shared" si="65"/>
        <v>3961</v>
      </c>
      <c r="L71" s="230">
        <f t="shared" si="65"/>
        <v>544</v>
      </c>
      <c r="M71" s="230">
        <f t="shared" si="65"/>
        <v>452</v>
      </c>
      <c r="N71" s="230">
        <f t="shared" si="65"/>
        <v>543</v>
      </c>
      <c r="O71" s="230">
        <f t="shared" si="65"/>
        <v>494</v>
      </c>
      <c r="P71" s="230">
        <f t="shared" si="65"/>
        <v>524</v>
      </c>
      <c r="Q71" s="230">
        <f t="shared" si="65"/>
        <v>117</v>
      </c>
      <c r="R71" s="230">
        <f t="shared" si="65"/>
        <v>10248</v>
      </c>
      <c r="S71" s="230">
        <f>SUM(S60,S69)</f>
        <v>54</v>
      </c>
      <c r="T71" s="231">
        <f>SUM(T60,T69)</f>
        <v>10302</v>
      </c>
      <c r="U71" s="337">
        <f>SUM(U60,U69)</f>
        <v>79280.789999999906</v>
      </c>
      <c r="V71" s="354">
        <f t="shared" ref="V71:AX71" si="66">SUM(V60,V69)</f>
        <v>214.064998308231</v>
      </c>
      <c r="W71" s="239"/>
      <c r="X71" s="395"/>
      <c r="Y71" s="445">
        <f t="shared" ref="Y71" si="67">SUM(Y60,Y69)</f>
        <v>164.78572342363213</v>
      </c>
      <c r="Z71" s="447">
        <f t="shared" si="66"/>
        <v>9.8304729231257646</v>
      </c>
      <c r="AA71" s="448">
        <f t="shared" si="66"/>
        <v>7.7337085077460745</v>
      </c>
      <c r="AB71" s="448">
        <f t="shared" si="66"/>
        <v>8.307641061479984</v>
      </c>
      <c r="AC71" s="448">
        <f t="shared" si="66"/>
        <v>9.3240750576475975</v>
      </c>
      <c r="AD71" s="444">
        <f t="shared" si="66"/>
        <v>15985.863029326614</v>
      </c>
      <c r="AE71" s="449">
        <f t="shared" si="66"/>
        <v>200.70901112998391</v>
      </c>
      <c r="AF71" s="449">
        <f t="shared" si="66"/>
        <v>12.993461847153366</v>
      </c>
      <c r="AG71" s="449">
        <f t="shared" si="66"/>
        <v>19.939072534259374</v>
      </c>
      <c r="AH71" s="449">
        <f t="shared" si="66"/>
        <v>19.856679672547685</v>
      </c>
      <c r="AI71" s="449">
        <f t="shared" si="66"/>
        <v>4.2020359473025941</v>
      </c>
      <c r="AJ71" s="449">
        <f t="shared" si="66"/>
        <v>17.714465268040463</v>
      </c>
      <c r="AK71" s="448">
        <f t="shared" ref="AK71" si="68">SUM(AK60,AK69)</f>
        <v>1.9774286810836048</v>
      </c>
      <c r="AL71" s="449">
        <f t="shared" si="66"/>
        <v>2.8837501599135731</v>
      </c>
      <c r="AM71" s="445">
        <f t="shared" si="66"/>
        <v>90.632147882998396</v>
      </c>
      <c r="AN71" s="445">
        <f t="shared" si="66"/>
        <v>519.07502878443438</v>
      </c>
      <c r="AO71" s="445">
        <f t="shared" ref="AO71" si="69">SUM(AO60,AO69)</f>
        <v>346.05001918962773</v>
      </c>
      <c r="AP71" s="449">
        <f t="shared" si="66"/>
        <v>58.498931815389724</v>
      </c>
      <c r="AQ71" s="445">
        <f t="shared" ref="AQ71:AR71" si="70">SUM(AQ60,AQ69)</f>
        <v>28.837501599136019</v>
      </c>
      <c r="AR71" s="445">
        <f t="shared" si="70"/>
        <v>60.970717666744584</v>
      </c>
      <c r="AS71" s="445">
        <f t="shared" si="66"/>
        <v>23.893929896426542</v>
      </c>
      <c r="AT71" s="445">
        <f t="shared" si="66"/>
        <v>189.50358193717426</v>
      </c>
      <c r="AU71" s="445">
        <f t="shared" si="66"/>
        <v>354.28930536081202</v>
      </c>
      <c r="AV71" s="445">
        <f t="shared" si="66"/>
        <v>906.32147882997174</v>
      </c>
      <c r="AW71" s="449">
        <f t="shared" ref="AW71" si="71">SUM(AW60,AW69)</f>
        <v>131.828578738906</v>
      </c>
      <c r="AX71" s="449">
        <f t="shared" si="66"/>
        <v>0.69210003837925482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378</v>
      </c>
      <c r="I74" s="224">
        <f t="shared" si="72"/>
        <v>2172</v>
      </c>
      <c r="J74" s="224">
        <f t="shared" si="72"/>
        <v>1088</v>
      </c>
      <c r="K74" s="224">
        <f t="shared" si="72"/>
        <v>3969</v>
      </c>
      <c r="L74" s="224">
        <f t="shared" si="72"/>
        <v>547</v>
      </c>
      <c r="M74" s="224">
        <f t="shared" si="72"/>
        <v>453</v>
      </c>
      <c r="N74" s="224">
        <f t="shared" si="72"/>
        <v>548</v>
      </c>
      <c r="O74" s="224">
        <f t="shared" si="72"/>
        <v>500</v>
      </c>
      <c r="P74" s="224">
        <f t="shared" si="72"/>
        <v>530</v>
      </c>
      <c r="Q74" s="224">
        <f t="shared" si="72"/>
        <v>117</v>
      </c>
      <c r="R74" s="224">
        <f t="shared" si="72"/>
        <v>10302</v>
      </c>
      <c r="S74" s="224">
        <f>SUM(S52,S71)</f>
        <v>55</v>
      </c>
      <c r="T74" s="225">
        <f>SUM(T52,T71)</f>
        <v>10409</v>
      </c>
      <c r="U74" s="335">
        <f>SUM(U52,U71)</f>
        <v>80788.389999999912</v>
      </c>
      <c r="V74" s="352">
        <f t="shared" ref="V74:AX74" si="73">SUM(V52,V71)</f>
        <v>219.41494891727314</v>
      </c>
      <c r="W74" s="173"/>
      <c r="X74" s="385"/>
      <c r="Y74" s="400">
        <f t="shared" ref="Y74" si="74">SUM(Y52,Y71)</f>
        <v>167.58311641821291</v>
      </c>
      <c r="Z74" s="398">
        <f t="shared" si="73"/>
        <v>9.8795401205641689</v>
      </c>
      <c r="AA74" s="402">
        <f t="shared" si="73"/>
        <v>7.7718609934125782</v>
      </c>
      <c r="AB74" s="402">
        <f t="shared" si="73"/>
        <v>8.3512411019254085</v>
      </c>
      <c r="AC74" s="402">
        <f t="shared" si="73"/>
        <v>9.3731422550860017</v>
      </c>
      <c r="AD74" s="407">
        <f>SUM(AD52,AD71)</f>
        <v>16254.233215037808</v>
      </c>
      <c r="AE74" s="401">
        <f t="shared" si="73"/>
        <v>204.85474754795263</v>
      </c>
      <c r="AF74" s="401">
        <f t="shared" si="73"/>
        <v>13.225554154927778</v>
      </c>
      <c r="AG74" s="401">
        <f t="shared" si="73"/>
        <v>20.90900497801675</v>
      </c>
      <c r="AH74" s="401">
        <f t="shared" si="73"/>
        <v>20.047029550406204</v>
      </c>
      <c r="AI74" s="401">
        <f t="shared" si="73"/>
        <v>4.3569097958207488</v>
      </c>
      <c r="AJ74" s="401">
        <f t="shared" si="73"/>
        <v>17.789359107759012</v>
      </c>
      <c r="AK74" s="402">
        <f t="shared" ref="AK74" si="75">SUM(AK52,AK71)</f>
        <v>2.002096601126726</v>
      </c>
      <c r="AL74" s="401">
        <f t="shared" si="73"/>
        <v>2.9634758602591256</v>
      </c>
      <c r="AM74" s="400">
        <f t="shared" si="73"/>
        <v>90.632147882998396</v>
      </c>
      <c r="AN74" s="400">
        <f t="shared" si="73"/>
        <v>534.07922757354947</v>
      </c>
      <c r="AO74" s="400">
        <f t="shared" ref="AO74" si="76">SUM(AO52,AO71)</f>
        <v>358.07880906632511</v>
      </c>
      <c r="AP74" s="401">
        <f t="shared" si="73"/>
        <v>62.974760606718981</v>
      </c>
      <c r="AQ74" s="400">
        <f t="shared" ref="AQ74:AR74" si="77">SUM(AQ52,AQ71)</f>
        <v>34.432287588297584</v>
      </c>
      <c r="AR74" s="400">
        <f t="shared" si="77"/>
        <v>60.970717666744584</v>
      </c>
      <c r="AS74" s="400">
        <f t="shared" si="73"/>
        <v>23.893929896426542</v>
      </c>
      <c r="AT74" s="400">
        <f t="shared" si="73"/>
        <v>194.53888932741967</v>
      </c>
      <c r="AU74" s="400">
        <f t="shared" si="73"/>
        <v>354.28930536081202</v>
      </c>
      <c r="AV74" s="400">
        <f t="shared" si="73"/>
        <v>906.32147882997174</v>
      </c>
      <c r="AW74" s="401">
        <f t="shared" ref="AW74" si="78">SUM(AW52,AW71)</f>
        <v>131.828578738906</v>
      </c>
      <c r="AX74" s="401">
        <f t="shared" si="73"/>
        <v>0.69210003837925482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385</v>
      </c>
      <c r="I77" s="230">
        <f t="shared" si="79"/>
        <v>2229</v>
      </c>
      <c r="J77" s="230">
        <f t="shared" si="79"/>
        <v>1144</v>
      </c>
      <c r="K77" s="230">
        <f t="shared" si="79"/>
        <v>4070</v>
      </c>
      <c r="L77" s="230">
        <f t="shared" si="79"/>
        <v>675</v>
      </c>
      <c r="M77" s="230">
        <f t="shared" si="79"/>
        <v>680</v>
      </c>
      <c r="N77" s="230">
        <f t="shared" si="79"/>
        <v>1047</v>
      </c>
      <c r="O77" s="230">
        <f t="shared" si="79"/>
        <v>1391</v>
      </c>
      <c r="P77" s="230">
        <f t="shared" si="79"/>
        <v>1664</v>
      </c>
      <c r="Q77" s="230">
        <f t="shared" si="79"/>
        <v>309</v>
      </c>
      <c r="R77" s="230">
        <f t="shared" si="79"/>
        <v>13594</v>
      </c>
      <c r="S77" s="230">
        <f>SUM(S38,S74)</f>
        <v>58</v>
      </c>
      <c r="T77" s="231">
        <f>SUM(T38,T74)</f>
        <v>34310</v>
      </c>
      <c r="U77" s="337">
        <f>SUM(U38,U74)</f>
        <v>306068.42999999982</v>
      </c>
      <c r="V77" s="354">
        <f t="shared" ref="V77:AX77" si="80">SUM(V38,V74)</f>
        <v>906.38406258031534</v>
      </c>
      <c r="W77" s="239"/>
      <c r="X77" s="382"/>
      <c r="Y77" s="445">
        <f t="shared" ref="Y77" si="81">SUM(Y38,Y74)</f>
        <v>910.10766864644643</v>
      </c>
      <c r="Z77" s="447">
        <f t="shared" si="80"/>
        <v>58.864098129302477</v>
      </c>
      <c r="AA77" s="448">
        <f t="shared" si="80"/>
        <v>49.806904518702233</v>
      </c>
      <c r="AB77" s="448">
        <f t="shared" si="80"/>
        <v>52.88310984011396</v>
      </c>
      <c r="AC77" s="448">
        <f t="shared" si="80"/>
        <v>56.902099904933543</v>
      </c>
      <c r="AD77" s="444">
        <f>SUM(AD38,AD74)</f>
        <v>92056.301716439295</v>
      </c>
      <c r="AE77" s="449">
        <f t="shared" si="80"/>
        <v>1360.4899777810831</v>
      </c>
      <c r="AF77" s="449">
        <f t="shared" si="80"/>
        <v>67.808074930112099</v>
      </c>
      <c r="AG77" s="449">
        <f t="shared" si="80"/>
        <v>26.393441773296146</v>
      </c>
      <c r="AH77" s="449">
        <f t="shared" si="80"/>
        <v>141.11078792772255</v>
      </c>
      <c r="AI77" s="449">
        <f t="shared" si="80"/>
        <v>58.974630857412102</v>
      </c>
      <c r="AJ77" s="449">
        <f t="shared" si="80"/>
        <v>83.805517872380847</v>
      </c>
      <c r="AK77" s="448">
        <f t="shared" ref="AK77" si="82">SUM(AK38,AK74)</f>
        <v>52.376674826012795</v>
      </c>
      <c r="AL77" s="449">
        <f t="shared" si="80"/>
        <v>267.47385615359514</v>
      </c>
      <c r="AM77" s="445">
        <f t="shared" si="80"/>
        <v>4358.9229900619102</v>
      </c>
      <c r="AN77" s="445">
        <f t="shared" si="80"/>
        <v>1521.7306739752694</v>
      </c>
      <c r="AO77" s="445">
        <f t="shared" ref="AO77" si="83">SUM(AO38,AO74)</f>
        <v>907.75151659866413</v>
      </c>
      <c r="AP77" s="449">
        <f t="shared" si="80"/>
        <v>233.35335464446851</v>
      </c>
      <c r="AQ77" s="445">
        <f t="shared" ref="AQ77:AR77" si="84">SUM(AQ38,AQ74)</f>
        <v>1799.9107854011463</v>
      </c>
      <c r="AR77" s="445">
        <f t="shared" si="84"/>
        <v>6656.2610650979632</v>
      </c>
      <c r="AS77" s="445">
        <f t="shared" si="80"/>
        <v>9605.8290984620617</v>
      </c>
      <c r="AT77" s="445">
        <f t="shared" si="80"/>
        <v>608.74156931200082</v>
      </c>
      <c r="AU77" s="445">
        <f t="shared" si="80"/>
        <v>1194.8923187737732</v>
      </c>
      <c r="AV77" s="445">
        <f t="shared" si="80"/>
        <v>13450.54173663726</v>
      </c>
      <c r="AW77" s="449">
        <f t="shared" ref="AW77" si="85">SUM(AW38,AW74)</f>
        <v>246.63360831120366</v>
      </c>
      <c r="AX77" s="449">
        <f t="shared" si="80"/>
        <v>254.73579279583376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1</v>
      </c>
      <c r="K81" s="224">
        <f>DB!AL53</f>
        <v>0</v>
      </c>
      <c r="L81" s="224">
        <f>DB!AM53</f>
        <v>90</v>
      </c>
      <c r="M81" s="224">
        <f>DB!AN53</f>
        <v>93</v>
      </c>
      <c r="N81" s="224">
        <f>DB!AO53</f>
        <v>38</v>
      </c>
      <c r="O81" s="224">
        <f>DB!AP53</f>
        <v>17</v>
      </c>
      <c r="P81" s="224">
        <f>DB!AQ53</f>
        <v>34</v>
      </c>
      <c r="Q81" s="224">
        <f>DB!AR53</f>
        <v>4</v>
      </c>
      <c r="R81" s="224">
        <f>SUM(H81:Q81)</f>
        <v>277</v>
      </c>
      <c r="S81" s="224">
        <f>DB!AS53</f>
        <v>2</v>
      </c>
      <c r="T81" s="225">
        <f>DB!C53</f>
        <v>279</v>
      </c>
      <c r="U81" s="335">
        <f>DB!E53</f>
        <v>3964.45</v>
      </c>
      <c r="V81" s="352">
        <f>DB!F53*1000</f>
        <v>14.702691411764999</v>
      </c>
      <c r="W81" s="177">
        <f t="shared" ref="W81:W91" si="86">IF(T81=0,0,U81/T81)</f>
        <v>14.209498207885304</v>
      </c>
      <c r="X81" s="450">
        <v>0.95763296901826367</v>
      </c>
      <c r="Y81" s="400">
        <f t="shared" ref="Y81:Y91" si="87">V81*X81</f>
        <v>14.079782029207843</v>
      </c>
      <c r="Z81" s="398">
        <f>DB!H53*$X81</f>
        <v>9.3993375646523655E-3</v>
      </c>
      <c r="AA81" s="402">
        <f>DB!I53*$X81</f>
        <v>7.7406309355960651E-3</v>
      </c>
      <c r="AB81" s="402">
        <f>DB!J53*$X81</f>
        <v>9.3993375646523655E-3</v>
      </c>
      <c r="AC81" s="402">
        <f>DB!K53*$X81</f>
        <v>9.3993375646523655E-3</v>
      </c>
      <c r="AD81" s="407">
        <f>DB!L53*$X81</f>
        <v>1032.3014588174547</v>
      </c>
      <c r="AE81" s="401">
        <f>DB!M53*$X81</f>
        <v>8.4478692175247547E-2</v>
      </c>
      <c r="AF81" s="401">
        <f>DB!N53*$X81</f>
        <v>0.54418357542888285</v>
      </c>
      <c r="AG81" s="401">
        <f>DB!O53*$X81</f>
        <v>0.84478692175247261</v>
      </c>
      <c r="AH81" s="401">
        <f>DB!P53*$X81</f>
        <v>1.2108612545118745E-2</v>
      </c>
      <c r="AI81" s="401">
        <f>DB!Q53*$X81</f>
        <v>2.8159564058415689E-4</v>
      </c>
      <c r="AJ81" s="401">
        <f>DB!R53*$X81</f>
        <v>1.2108612545118745E-2</v>
      </c>
      <c r="AK81" s="402">
        <f>DB!S53*1000*$X81</f>
        <v>1.5487760232128533E-2</v>
      </c>
      <c r="AL81" s="401">
        <f>DB!T53*$X81</f>
        <v>1.1263825623366276E-3</v>
      </c>
      <c r="AM81" s="400">
        <f>DB!U53*1000*$X81</f>
        <v>0.10559836521905931</v>
      </c>
      <c r="AN81" s="400">
        <f>DB!V53*1000*$X81</f>
        <v>3.843780493973727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1</v>
      </c>
      <c r="I82" s="224">
        <f>DB!AJ54</f>
        <v>3</v>
      </c>
      <c r="J82" s="224">
        <f>DB!AK54</f>
        <v>3</v>
      </c>
      <c r="K82" s="224">
        <f>DB!AL54</f>
        <v>17</v>
      </c>
      <c r="L82" s="224">
        <f>DB!AM54</f>
        <v>8162</v>
      </c>
      <c r="M82" s="224">
        <f>DB!AN54</f>
        <v>4655</v>
      </c>
      <c r="N82" s="224">
        <f>DB!AO54</f>
        <v>896</v>
      </c>
      <c r="O82" s="224">
        <f>DB!AP54</f>
        <v>429</v>
      </c>
      <c r="P82" s="224">
        <f>DB!AQ54</f>
        <v>481</v>
      </c>
      <c r="Q82" s="224">
        <f>DB!AR54</f>
        <v>112</v>
      </c>
      <c r="R82" s="224">
        <f t="shared" ref="R82:R91" si="88">SUM(H82:Q82)</f>
        <v>14759</v>
      </c>
      <c r="S82" s="224">
        <f>DB!AS54</f>
        <v>24</v>
      </c>
      <c r="T82" s="225">
        <f>DB!C54</f>
        <v>14783</v>
      </c>
      <c r="U82" s="335">
        <f>DB!E54</f>
        <v>339751.96</v>
      </c>
      <c r="V82" s="352">
        <f>DB!F54*1000</f>
        <v>1294.34880735872</v>
      </c>
      <c r="W82" s="177">
        <f t="shared" si="86"/>
        <v>22.982612460258405</v>
      </c>
      <c r="X82" s="450">
        <v>0.95763296901826367</v>
      </c>
      <c r="Y82" s="400">
        <f t="shared" si="87"/>
        <v>1239.5110913361796</v>
      </c>
      <c r="Z82" s="398">
        <f>DB!H54*$X82</f>
        <v>0.34072252960691601</v>
      </c>
      <c r="AA82" s="402">
        <f>DB!I54*$X82</f>
        <v>0.29204788252020031</v>
      </c>
      <c r="AB82" s="402">
        <f>DB!J54*$X82</f>
        <v>0.34072252960691601</v>
      </c>
      <c r="AC82" s="402">
        <f>DB!K54*$X82</f>
        <v>0.34072252960691601</v>
      </c>
      <c r="AD82" s="407">
        <f>DB!L54*$X82</f>
        <v>90878.47419459786</v>
      </c>
      <c r="AE82" s="401">
        <f>DB!M54*$X82</f>
        <v>7.4370665480171159</v>
      </c>
      <c r="AF82" s="401">
        <f>DB!N54*$X82</f>
        <v>46.538329289282352</v>
      </c>
      <c r="AG82" s="401">
        <f>DB!O54*$X82</f>
        <v>74.370665480170018</v>
      </c>
      <c r="AH82" s="401">
        <f>DB!P54*$X82</f>
        <v>1.0659795385490769</v>
      </c>
      <c r="AI82" s="401">
        <f>DB!Q54*$X82</f>
        <v>2.4790221826724072E-2</v>
      </c>
      <c r="AJ82" s="401">
        <f>DB!R54*$X82</f>
        <v>1.0659795385490769</v>
      </c>
      <c r="AK82" s="402">
        <f>DB!S54*1000*$X82</f>
        <v>1.3634622004695276</v>
      </c>
      <c r="AL82" s="401">
        <f>DB!T54*$X82</f>
        <v>9.9160887306896678E-2</v>
      </c>
      <c r="AM82" s="400">
        <f>DB!U54*1000*$X82</f>
        <v>9.2963331850213287</v>
      </c>
      <c r="AN82" s="400">
        <f>DB!V54*1000*$X82</f>
        <v>338.38652793479088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1</v>
      </c>
      <c r="I83" s="224">
        <f>DB!AJ55</f>
        <v>0</v>
      </c>
      <c r="J83" s="224">
        <f>DB!AK55</f>
        <v>2</v>
      </c>
      <c r="K83" s="224">
        <f>DB!AL55</f>
        <v>4</v>
      </c>
      <c r="L83" s="224">
        <f>DB!AM55</f>
        <v>393</v>
      </c>
      <c r="M83" s="224">
        <f>DB!AN55</f>
        <v>178</v>
      </c>
      <c r="N83" s="224">
        <f>DB!AO55</f>
        <v>51</v>
      </c>
      <c r="O83" s="224">
        <f>DB!AP55</f>
        <v>42</v>
      </c>
      <c r="P83" s="224">
        <f>DB!AQ55</f>
        <v>34</v>
      </c>
      <c r="Q83" s="224">
        <f>DB!AR55</f>
        <v>9</v>
      </c>
      <c r="R83" s="224">
        <f t="shared" si="88"/>
        <v>714</v>
      </c>
      <c r="S83" s="224">
        <f>DB!AS55</f>
        <v>3</v>
      </c>
      <c r="T83" s="225">
        <f>DB!C55</f>
        <v>717</v>
      </c>
      <c r="U83" s="335">
        <f>DB!E55</f>
        <v>135376.9</v>
      </c>
      <c r="V83" s="352">
        <f>DB!F55*1000</f>
        <v>563.2375572670511</v>
      </c>
      <c r="W83" s="177">
        <f t="shared" si="86"/>
        <v>188.81018131101811</v>
      </c>
      <c r="X83" s="450">
        <v>0.95763296901826367</v>
      </c>
      <c r="Y83" s="400">
        <f t="shared" si="87"/>
        <v>539.37485422824045</v>
      </c>
      <c r="Z83" s="398">
        <f>DB!H55*$X83</f>
        <v>0.21180835621809019</v>
      </c>
      <c r="AA83" s="402">
        <f>DB!I55*$X83</f>
        <v>0.16944668497447157</v>
      </c>
      <c r="AB83" s="402">
        <f>DB!J55*$X83</f>
        <v>0.21180835621809019</v>
      </c>
      <c r="AC83" s="402">
        <f>DB!K55*$X83</f>
        <v>0.21180835621809019</v>
      </c>
      <c r="AD83" s="407">
        <f>DB!L55*$X83</f>
        <v>39545.885562306277</v>
      </c>
      <c r="AE83" s="401">
        <f>DB!M55*$X83</f>
        <v>3.2362491253694459</v>
      </c>
      <c r="AF83" s="401">
        <f>DB!N55*$X83</f>
        <v>22.038086008259867</v>
      </c>
      <c r="AG83" s="401">
        <f>DB!O55*$X83</f>
        <v>32.362491253694458</v>
      </c>
      <c r="AH83" s="401">
        <f>DB!P55*$X83</f>
        <v>0.46386237463628682</v>
      </c>
      <c r="AI83" s="401">
        <f>DB!Q55*$X83</f>
        <v>1.0787497084564885E-2</v>
      </c>
      <c r="AJ83" s="401">
        <f>DB!R55*$X83</f>
        <v>0.46386237463628682</v>
      </c>
      <c r="AK83" s="402">
        <f>DB!S55*1000*$X83</f>
        <v>0.59331233965106622</v>
      </c>
      <c r="AL83" s="401">
        <f>DB!T55*$X83</f>
        <v>4.3149988338259344E-2</v>
      </c>
      <c r="AM83" s="400">
        <f>DB!U55*1000*$X83</f>
        <v>4.0453114067118099</v>
      </c>
      <c r="AN83" s="400">
        <f>DB!V55*1000*$X83</f>
        <v>147.24933520430969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1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2</v>
      </c>
      <c r="N84" s="224">
        <f>DB!AO56</f>
        <v>0</v>
      </c>
      <c r="O84" s="224">
        <f>DB!AP56</f>
        <v>1</v>
      </c>
      <c r="P84" s="224">
        <f>DB!AQ56</f>
        <v>0</v>
      </c>
      <c r="Q84" s="224">
        <f>DB!AR56</f>
        <v>0</v>
      </c>
      <c r="R84" s="224">
        <f t="shared" si="88"/>
        <v>4</v>
      </c>
      <c r="S84" s="224">
        <f>DB!AS56</f>
        <v>0</v>
      </c>
      <c r="T84" s="225">
        <f>DB!C56</f>
        <v>4</v>
      </c>
      <c r="U84" s="335">
        <f>DB!E56</f>
        <v>477</v>
      </c>
      <c r="V84" s="352">
        <f>DB!F56*1000</f>
        <v>1.7172000000000001</v>
      </c>
      <c r="W84" s="177">
        <f t="shared" si="86"/>
        <v>119.25</v>
      </c>
      <c r="X84" s="450">
        <v>0.95763296901826367</v>
      </c>
      <c r="Y84" s="400">
        <f t="shared" si="87"/>
        <v>1.6444473343981625</v>
      </c>
      <c r="Z84" s="398">
        <f>DB!H56*$X84</f>
        <v>1.6444473343981623E-4</v>
      </c>
      <c r="AA84" s="402">
        <f>DB!I56*$X84</f>
        <v>1.6444473343981623E-4</v>
      </c>
      <c r="AB84" s="402">
        <f>DB!J56*$X84</f>
        <v>1.6444473343981623E-4</v>
      </c>
      <c r="AC84" s="402">
        <f>DB!K56*$X84</f>
        <v>1.6444473343981623E-4</v>
      </c>
      <c r="AD84" s="407">
        <f>DB!L56*$X84</f>
        <v>120.56758966340448</v>
      </c>
      <c r="AE84" s="401">
        <f>DB!M56*$X84</f>
        <v>9.866684006388975E-3</v>
      </c>
      <c r="AF84" s="401">
        <f>DB!N56*$X84</f>
        <v>6.3557889474488982E-2</v>
      </c>
      <c r="AG84" s="401">
        <f>DB!O56*$X84</f>
        <v>9.8666840063889746E-2</v>
      </c>
      <c r="AH84" s="401">
        <f>DB!P56*$X84</f>
        <v>1.4142247075824197E-3</v>
      </c>
      <c r="AI84" s="401">
        <f>DB!Q56*$X84</f>
        <v>3.2888946687963252E-5</v>
      </c>
      <c r="AJ84" s="401">
        <f>DB!R56*$X84</f>
        <v>1.4142247075824197E-3</v>
      </c>
      <c r="AK84" s="402">
        <f>DB!S56*1000*$X84</f>
        <v>1.8088920678379784E-3</v>
      </c>
      <c r="AL84" s="401">
        <f>DB!T56*$X84</f>
        <v>1.3155578675185301E-4</v>
      </c>
      <c r="AM84" s="400">
        <f>DB!U56*1000*$X84</f>
        <v>1.2333355007986218E-2</v>
      </c>
      <c r="AN84" s="400">
        <f>DB!V56*1000*$X84</f>
        <v>0.44893412229069829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0</v>
      </c>
      <c r="M85" s="224">
        <f>DB!AN57</f>
        <v>0</v>
      </c>
      <c r="N85" s="224">
        <f>DB!AO57</f>
        <v>0</v>
      </c>
      <c r="O85" s="224">
        <f>DB!AP57</f>
        <v>1</v>
      </c>
      <c r="P85" s="224">
        <f>DB!AQ57</f>
        <v>1</v>
      </c>
      <c r="Q85" s="224">
        <f>DB!AR57</f>
        <v>0</v>
      </c>
      <c r="R85" s="224">
        <f t="shared" si="88"/>
        <v>2</v>
      </c>
      <c r="S85" s="224">
        <f>DB!AS57</f>
        <v>0</v>
      </c>
      <c r="T85" s="225">
        <f>DB!C57</f>
        <v>2</v>
      </c>
      <c r="U85" s="335">
        <f>DB!E57</f>
        <v>1500</v>
      </c>
      <c r="V85" s="352">
        <f>DB!F57*1000</f>
        <v>5.4</v>
      </c>
      <c r="W85" s="177">
        <f t="shared" si="86"/>
        <v>750</v>
      </c>
      <c r="X85" s="450">
        <v>0.95763296901826367</v>
      </c>
      <c r="Y85" s="400">
        <f t="shared" si="87"/>
        <v>5.1712180326986239</v>
      </c>
      <c r="Z85" s="398">
        <f>DB!H57*$X85</f>
        <v>5.1712180326986235E-4</v>
      </c>
      <c r="AA85" s="402">
        <f>DB!I57*$X85</f>
        <v>5.1712180326986235E-4</v>
      </c>
      <c r="AB85" s="402">
        <f>DB!J57*$X85</f>
        <v>5.1712180326986235E-4</v>
      </c>
      <c r="AC85" s="402">
        <f>DB!K57*$X85</f>
        <v>5.1712180326986235E-4</v>
      </c>
      <c r="AD85" s="407">
        <f>DB!L57*$X85</f>
        <v>379.14336372139769</v>
      </c>
      <c r="AE85" s="401">
        <f>DB!M57*$X85</f>
        <v>3.102730819619174E-2</v>
      </c>
      <c r="AF85" s="401">
        <f>DB!N57*$X85</f>
        <v>0.19986757696380181</v>
      </c>
      <c r="AG85" s="401">
        <f>DB!O57*$X85</f>
        <v>0.31027308196191744</v>
      </c>
      <c r="AH85" s="401">
        <f>DB!P57*$X85</f>
        <v>4.4472475081208159E-3</v>
      </c>
      <c r="AI85" s="401">
        <f>DB!Q57*$X85</f>
        <v>1.0342436065397247E-4</v>
      </c>
      <c r="AJ85" s="401">
        <f>DB!R57*$X85</f>
        <v>4.4472475081208159E-3</v>
      </c>
      <c r="AK85" s="402">
        <f>DB!S57*1000*$X85</f>
        <v>5.688339835968486E-3</v>
      </c>
      <c r="AL85" s="401">
        <f>DB!T57*$X85</f>
        <v>4.1369744261588988E-4</v>
      </c>
      <c r="AM85" s="400">
        <f>DB!U57*1000*$X85</f>
        <v>3.878413524523968E-2</v>
      </c>
      <c r="AN85" s="400">
        <f>DB!V57*1000*$X85</f>
        <v>1.4117425229267242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0</v>
      </c>
      <c r="S86" s="224">
        <f>DB!AS58</f>
        <v>0</v>
      </c>
      <c r="T86" s="225">
        <f>DB!C58</f>
        <v>0</v>
      </c>
      <c r="U86" s="335">
        <f>DB!E58</f>
        <v>0</v>
      </c>
      <c r="V86" s="352">
        <f>DB!F58*1000</f>
        <v>0</v>
      </c>
      <c r="W86" s="177">
        <f t="shared" si="86"/>
        <v>0</v>
      </c>
      <c r="X86" s="450">
        <v>0.95763296901826367</v>
      </c>
      <c r="Y86" s="400">
        <f t="shared" si="87"/>
        <v>0</v>
      </c>
      <c r="Z86" s="398">
        <f>DB!H58*$X86</f>
        <v>0</v>
      </c>
      <c r="AA86" s="402">
        <f>DB!I58*$X86</f>
        <v>0</v>
      </c>
      <c r="AB86" s="402">
        <f>DB!J58*$X86</f>
        <v>0</v>
      </c>
      <c r="AC86" s="402">
        <f>DB!K58*$X86</f>
        <v>0</v>
      </c>
      <c r="AD86" s="407">
        <f>DB!L58*$X86</f>
        <v>0</v>
      </c>
      <c r="AE86" s="401">
        <f>DB!M58*$X86</f>
        <v>0</v>
      </c>
      <c r="AF86" s="401">
        <f>DB!N58*$X86</f>
        <v>0</v>
      </c>
      <c r="AG86" s="401">
        <f>DB!O58*$X86</f>
        <v>0</v>
      </c>
      <c r="AH86" s="401">
        <f>DB!P58*$X86</f>
        <v>0</v>
      </c>
      <c r="AI86" s="401">
        <f>DB!Q58*$X86</f>
        <v>0</v>
      </c>
      <c r="AJ86" s="401">
        <f>DB!R58*$X86</f>
        <v>0</v>
      </c>
      <c r="AK86" s="402">
        <f>DB!S58*1000*$X86</f>
        <v>0</v>
      </c>
      <c r="AL86" s="401">
        <f>DB!T58*$X86</f>
        <v>0</v>
      </c>
      <c r="AM86" s="400">
        <f>DB!U58*1000*$X86</f>
        <v>0</v>
      </c>
      <c r="AN86" s="400">
        <f>DB!V58*1000*$X86</f>
        <v>0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0</v>
      </c>
      <c r="J88" s="224">
        <f>DB!AK60</f>
        <v>0</v>
      </c>
      <c r="K88" s="224">
        <f>DB!AL60</f>
        <v>0</v>
      </c>
      <c r="L88" s="224">
        <f>DB!AM60</f>
        <v>25</v>
      </c>
      <c r="M88" s="224">
        <f>DB!AN60</f>
        <v>13</v>
      </c>
      <c r="N88" s="224">
        <f>DB!AO60</f>
        <v>3</v>
      </c>
      <c r="O88" s="224">
        <f>DB!AP60</f>
        <v>5</v>
      </c>
      <c r="P88" s="224">
        <f>DB!AQ60</f>
        <v>3</v>
      </c>
      <c r="Q88" s="224">
        <f>DB!AR60</f>
        <v>0</v>
      </c>
      <c r="R88" s="224">
        <f t="shared" si="88"/>
        <v>49</v>
      </c>
      <c r="S88" s="224">
        <f>DB!AS60</f>
        <v>1</v>
      </c>
      <c r="T88" s="225">
        <f>DB!C60</f>
        <v>50</v>
      </c>
      <c r="U88" s="335">
        <f>DB!E60</f>
        <v>4352.4799999999996</v>
      </c>
      <c r="V88" s="352">
        <f>DB!F60*1000</f>
        <v>12.5351424</v>
      </c>
      <c r="W88" s="177">
        <f t="shared" si="86"/>
        <v>87.049599999999998</v>
      </c>
      <c r="X88" s="450">
        <v>0.95763296901826367</v>
      </c>
      <c r="Y88" s="400">
        <f t="shared" si="87"/>
        <v>12.004065633578723</v>
      </c>
      <c r="Z88" s="398">
        <f>DB!H60*$X88</f>
        <v>1.2004065633578723E-3</v>
      </c>
      <c r="AA88" s="402">
        <f>DB!I60*$X88</f>
        <v>1.2004065633578723E-3</v>
      </c>
      <c r="AB88" s="402">
        <f>DB!J60*$X88</f>
        <v>1.2004065633578723E-3</v>
      </c>
      <c r="AC88" s="402">
        <f>DB!K60*$X88</f>
        <v>1.2004065633578723E-3</v>
      </c>
      <c r="AD88" s="407">
        <f>DB!L60*$X88</f>
        <v>880.11408412272476</v>
      </c>
      <c r="AE88" s="401">
        <f>DB!M60*$X88</f>
        <v>7.2024393801472339E-2</v>
      </c>
      <c r="AF88" s="401">
        <f>DB!N60*$X88</f>
        <v>0.46395713673781769</v>
      </c>
      <c r="AG88" s="401">
        <f>DB!O60*$X88</f>
        <v>0.72024393801472342</v>
      </c>
      <c r="AH88" s="401">
        <f>DB!P60*$X88</f>
        <v>1.0323496444877702E-2</v>
      </c>
      <c r="AI88" s="401">
        <f>DB!Q60*$X88</f>
        <v>2.4008131267157448E-4</v>
      </c>
      <c r="AJ88" s="401">
        <f>DB!R60*$X88</f>
        <v>1.0323496444877702E-2</v>
      </c>
      <c r="AK88" s="402">
        <f>DB!S60*1000*$X88</f>
        <v>1.3204472196936594E-2</v>
      </c>
      <c r="AL88" s="401">
        <f>DB!T60*$X88</f>
        <v>9.6032525068629794E-4</v>
      </c>
      <c r="AM88" s="400">
        <f>DB!U60*1000*$X88</f>
        <v>9.0030492251840427E-2</v>
      </c>
      <c r="AN88" s="400">
        <f>DB!V60*1000*$X88</f>
        <v>3.2771099179669911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1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9</v>
      </c>
      <c r="M89" s="224">
        <f>DB!AN61</f>
        <v>7</v>
      </c>
      <c r="N89" s="224">
        <f>DB!AO61</f>
        <v>3</v>
      </c>
      <c r="O89" s="224">
        <f>DB!AP61</f>
        <v>1</v>
      </c>
      <c r="P89" s="224">
        <f>DB!AQ61</f>
        <v>2</v>
      </c>
      <c r="Q89" s="224">
        <f>DB!AR61</f>
        <v>1</v>
      </c>
      <c r="R89" s="224">
        <f t="shared" si="88"/>
        <v>24</v>
      </c>
      <c r="S89" s="224">
        <f>DB!AS61</f>
        <v>1</v>
      </c>
      <c r="T89" s="225">
        <f>DB!C61</f>
        <v>25</v>
      </c>
      <c r="U89" s="335">
        <f>DB!E61</f>
        <v>1784.5</v>
      </c>
      <c r="V89" s="352">
        <f>DB!F61*1000</f>
        <v>3.2121</v>
      </c>
      <c r="W89" s="177">
        <f t="shared" si="86"/>
        <v>71.38</v>
      </c>
      <c r="X89" s="450">
        <v>0.95763296901826367</v>
      </c>
      <c r="Y89" s="400">
        <f t="shared" si="87"/>
        <v>3.0760128597835648</v>
      </c>
      <c r="Z89" s="398">
        <f>DB!H61*$X89</f>
        <v>3.0760128597835646E-4</v>
      </c>
      <c r="AA89" s="402">
        <f>DB!I61*$X89</f>
        <v>3.0760128597835646E-4</v>
      </c>
      <c r="AB89" s="402">
        <f>DB!J61*$X89</f>
        <v>3.0760128597835646E-4</v>
      </c>
      <c r="AC89" s="402">
        <f>DB!K61*$X89</f>
        <v>3.0760128597835646E-4</v>
      </c>
      <c r="AD89" s="407">
        <f>DB!L61*$X89</f>
        <v>225.52711085361139</v>
      </c>
      <c r="AE89" s="401">
        <f>DB!M61*$X89</f>
        <v>1.845607715870139E-2</v>
      </c>
      <c r="AF89" s="401">
        <f>DB!N61*$X89</f>
        <v>0.11888789703063478</v>
      </c>
      <c r="AG89" s="401">
        <f>DB!O61*$X89</f>
        <v>0.18456077158701389</v>
      </c>
      <c r="AH89" s="401">
        <f>DB!P61*$X89</f>
        <v>2.6453710594138654E-3</v>
      </c>
      <c r="AI89" s="401">
        <f>DB!Q61*$X89</f>
        <v>6.1520257195671289E-5</v>
      </c>
      <c r="AJ89" s="401">
        <f>DB!R61*$X89</f>
        <v>2.6453710594138654E-3</v>
      </c>
      <c r="AK89" s="402">
        <f>DB!S61*1000*$X89</f>
        <v>3.3836141457619213E-3</v>
      </c>
      <c r="AL89" s="401">
        <f>DB!T61*$X89</f>
        <v>2.4608102878268516E-4</v>
      </c>
      <c r="AM89" s="400">
        <f>DB!U61*1000*$X89</f>
        <v>2.3070096448376737E-2</v>
      </c>
      <c r="AN89" s="400">
        <f>DB!V61*1000*$X89</f>
        <v>0.83975151072091325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0</v>
      </c>
      <c r="M90" s="224">
        <f>DB!AN62</f>
        <v>0</v>
      </c>
      <c r="N90" s="224">
        <f>DB!AO62</f>
        <v>2</v>
      </c>
      <c r="O90" s="224">
        <f>DB!AP62</f>
        <v>2</v>
      </c>
      <c r="P90" s="224">
        <f>DB!AQ62</f>
        <v>1</v>
      </c>
      <c r="Q90" s="224">
        <f>DB!AR62</f>
        <v>0</v>
      </c>
      <c r="R90" s="224">
        <f t="shared" si="88"/>
        <v>5</v>
      </c>
      <c r="S90" s="224">
        <f>DB!AS62</f>
        <v>1</v>
      </c>
      <c r="T90" s="225">
        <f>DB!C62</f>
        <v>6</v>
      </c>
      <c r="U90" s="335">
        <f>DB!E62</f>
        <v>205.8</v>
      </c>
      <c r="V90" s="352">
        <f>DB!F62*1000</f>
        <v>0.51861599999999997</v>
      </c>
      <c r="W90" s="177">
        <f t="shared" si="86"/>
        <v>34.300000000000004</v>
      </c>
      <c r="X90" s="450">
        <v>0.95763296901826367</v>
      </c>
      <c r="Y90" s="400">
        <f t="shared" si="87"/>
        <v>0.49664377986037578</v>
      </c>
      <c r="Z90" s="398">
        <f>DB!H62*$X90</f>
        <v>4.9664377986037582E-5</v>
      </c>
      <c r="AA90" s="402">
        <f>DB!I62*$X90</f>
        <v>4.9664377986037582E-5</v>
      </c>
      <c r="AB90" s="402">
        <f>DB!J62*$X90</f>
        <v>4.9664377986037582E-5</v>
      </c>
      <c r="AC90" s="402">
        <f>DB!K62*$X90</f>
        <v>4.9664377986037582E-5</v>
      </c>
      <c r="AD90" s="407">
        <f>DB!L62*$X90</f>
        <v>36.412928651803036</v>
      </c>
      <c r="AE90" s="401">
        <f>DB!M62*$X90</f>
        <v>2.9798626791622553E-3</v>
      </c>
      <c r="AF90" s="401">
        <f>DB!N62*$X90</f>
        <v>1.9195282091603528E-2</v>
      </c>
      <c r="AG90" s="401">
        <f>DB!O62*$X90</f>
        <v>2.979862679162255E-2</v>
      </c>
      <c r="AH90" s="401">
        <f>DB!P62*$X90</f>
        <v>4.2711365067992321E-4</v>
      </c>
      <c r="AI90" s="401">
        <f>DB!Q62*$X90</f>
        <v>9.9328755972075177E-6</v>
      </c>
      <c r="AJ90" s="401">
        <f>DB!R62*$X90</f>
        <v>4.2711365067992321E-4</v>
      </c>
      <c r="AK90" s="402">
        <f>DB!S62*1000*$X90</f>
        <v>5.4630815784641336E-4</v>
      </c>
      <c r="AL90" s="401">
        <f>DB!T62*$X90</f>
        <v>3.9731502388830071E-5</v>
      </c>
      <c r="AM90" s="400">
        <f>DB!U62*1000*$X90</f>
        <v>3.7248283489528188E-3</v>
      </c>
      <c r="AN90" s="400">
        <f>DB!V62*1000*$X90</f>
        <v>0.13558375190188257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13</v>
      </c>
      <c r="J91" s="227">
        <f>DB!AK63</f>
        <v>2</v>
      </c>
      <c r="K91" s="227">
        <f>DB!AL63</f>
        <v>14</v>
      </c>
      <c r="L91" s="227">
        <f>DB!AM63</f>
        <v>391</v>
      </c>
      <c r="M91" s="227">
        <f>DB!AN63</f>
        <v>298</v>
      </c>
      <c r="N91" s="227">
        <f>DB!AO63</f>
        <v>148</v>
      </c>
      <c r="O91" s="227">
        <f>DB!AP63</f>
        <v>147</v>
      </c>
      <c r="P91" s="227">
        <f>DB!AQ63</f>
        <v>115</v>
      </c>
      <c r="Q91" s="227">
        <f>DB!AR63</f>
        <v>17</v>
      </c>
      <c r="R91" s="227">
        <f t="shared" si="88"/>
        <v>1145</v>
      </c>
      <c r="S91" s="227">
        <f>DB!AS63</f>
        <v>75</v>
      </c>
      <c r="T91" s="228">
        <f>DB!C63</f>
        <v>1220</v>
      </c>
      <c r="U91" s="336">
        <f>DB!E63</f>
        <v>19502.05</v>
      </c>
      <c r="V91" s="353">
        <f>DB!F63*1000</f>
        <v>30.118966020000098</v>
      </c>
      <c r="W91" s="204">
        <f t="shared" si="86"/>
        <v>15.985286885245902</v>
      </c>
      <c r="X91" s="451">
        <v>0.95763296901826367</v>
      </c>
      <c r="Y91" s="411">
        <f t="shared" si="87"/>
        <v>28.842914853492889</v>
      </c>
      <c r="Z91" s="412">
        <f>DB!H63*$X91</f>
        <v>2.8842914853492601E-3</v>
      </c>
      <c r="AA91" s="413">
        <f>DB!I63*$X91</f>
        <v>2.8842914853492601E-3</v>
      </c>
      <c r="AB91" s="413">
        <f>DB!J63*$X91</f>
        <v>2.8842914853492601E-3</v>
      </c>
      <c r="AC91" s="413">
        <f>DB!K63*$X91</f>
        <v>2.8842914853492601E-3</v>
      </c>
      <c r="AD91" s="414">
        <f>DB!L63*$X91</f>
        <v>2114.7048312283655</v>
      </c>
      <c r="AE91" s="415">
        <f>DB!M63*$X91</f>
        <v>0.17305748912095581</v>
      </c>
      <c r="AF91" s="415">
        <f>DB!N63*$X91</f>
        <v>1.1147786590874966</v>
      </c>
      <c r="AG91" s="415">
        <f>DB!O63*$X91</f>
        <v>1.7305748912095678</v>
      </c>
      <c r="AH91" s="415">
        <f>DB!P63*$X91</f>
        <v>2.4804906774003804E-2</v>
      </c>
      <c r="AI91" s="415">
        <f>DB!Q63*$X91</f>
        <v>5.7685829706985599E-4</v>
      </c>
      <c r="AJ91" s="415">
        <f>DB!R63*$X91</f>
        <v>2.4804906774003804E-2</v>
      </c>
      <c r="AK91" s="413">
        <f>DB!S63*1000*$X91</f>
        <v>3.1727206338842268E-2</v>
      </c>
      <c r="AL91" s="415">
        <f>DB!T63*$X91</f>
        <v>2.307433188279424E-3</v>
      </c>
      <c r="AM91" s="416">
        <f>DB!U63*1000*$X91</f>
        <v>0.21632186140119594</v>
      </c>
      <c r="AN91" s="416">
        <f>DB!V63*1000*$X91</f>
        <v>7.874115755003495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3</v>
      </c>
      <c r="I92" s="230">
        <f t="shared" si="89"/>
        <v>17</v>
      </c>
      <c r="J92" s="230">
        <f t="shared" si="89"/>
        <v>8</v>
      </c>
      <c r="K92" s="230">
        <f t="shared" si="89"/>
        <v>35</v>
      </c>
      <c r="L92" s="230">
        <f t="shared" si="89"/>
        <v>9070</v>
      </c>
      <c r="M92" s="230">
        <f t="shared" si="89"/>
        <v>5246</v>
      </c>
      <c r="N92" s="230">
        <f t="shared" si="89"/>
        <v>1141</v>
      </c>
      <c r="O92" s="230">
        <f t="shared" si="89"/>
        <v>645</v>
      </c>
      <c r="P92" s="230">
        <f t="shared" si="89"/>
        <v>671</v>
      </c>
      <c r="Q92" s="230">
        <f t="shared" si="89"/>
        <v>143</v>
      </c>
      <c r="R92" s="230">
        <f t="shared" si="89"/>
        <v>16979</v>
      </c>
      <c r="S92" s="230">
        <f t="shared" si="89"/>
        <v>107</v>
      </c>
      <c r="T92" s="231">
        <f>SUM(T81:T91)</f>
        <v>17086</v>
      </c>
      <c r="U92" s="337">
        <f>SUM(U81:U91)</f>
        <v>506915.14</v>
      </c>
      <c r="V92" s="354">
        <f>SUM(V81:V91)</f>
        <v>1925.7910804575365</v>
      </c>
      <c r="W92" s="239"/>
      <c r="X92" s="394"/>
      <c r="Y92" s="445">
        <f>SUM(Y81:Y91)</f>
        <v>1844.2010300874399</v>
      </c>
      <c r="Z92" s="452">
        <f t="shared" ref="Z92:AX92" si="90">SUM(Z81:Z91)</f>
        <v>0.56705375363903987</v>
      </c>
      <c r="AA92" s="453">
        <f t="shared" si="90"/>
        <v>0.47435872867964907</v>
      </c>
      <c r="AB92" s="453">
        <f t="shared" si="90"/>
        <v>0.56705375363903987</v>
      </c>
      <c r="AC92" s="453">
        <f t="shared" si="90"/>
        <v>0.56705375363903987</v>
      </c>
      <c r="AD92" s="454">
        <f t="shared" si="90"/>
        <v>135213.13112396293</v>
      </c>
      <c r="AE92" s="455">
        <f t="shared" si="90"/>
        <v>11.06520618052468</v>
      </c>
      <c r="AF92" s="455">
        <f t="shared" si="90"/>
        <v>71.100843314356936</v>
      </c>
      <c r="AG92" s="455">
        <f t="shared" si="90"/>
        <v>110.65206180524568</v>
      </c>
      <c r="AH92" s="455">
        <f t="shared" si="90"/>
        <v>1.5860128858751608</v>
      </c>
      <c r="AI92" s="455">
        <f t="shared" si="90"/>
        <v>3.6884020601749355E-2</v>
      </c>
      <c r="AJ92" s="455">
        <f t="shared" si="90"/>
        <v>1.5860128858751608</v>
      </c>
      <c r="AK92" s="453">
        <f>SUM(AK81:AK91)</f>
        <v>2.0286211330959163</v>
      </c>
      <c r="AL92" s="455">
        <f t="shared" si="90"/>
        <v>0.14753608240699762</v>
      </c>
      <c r="AM92" s="456">
        <f>SUM(AM81:AM91)</f>
        <v>13.83150772565579</v>
      </c>
      <c r="AN92" s="456">
        <f>SUM(AN81:AN91)</f>
        <v>503.46688121388502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4</v>
      </c>
      <c r="I96" s="224">
        <f>DB!AJ23</f>
        <v>8</v>
      </c>
      <c r="J96" s="224">
        <f>DB!AK23</f>
        <v>4</v>
      </c>
      <c r="K96" s="224">
        <f>DB!AL23</f>
        <v>22</v>
      </c>
      <c r="L96" s="224">
        <f>DB!AM23</f>
        <v>3019</v>
      </c>
      <c r="M96" s="224">
        <f>DB!AN23</f>
        <v>3426</v>
      </c>
      <c r="N96" s="224">
        <f>DB!AO23</f>
        <v>1243</v>
      </c>
      <c r="O96" s="224">
        <f>DB!AP23</f>
        <v>781</v>
      </c>
      <c r="P96" s="224">
        <f>DB!AQ23</f>
        <v>1207</v>
      </c>
      <c r="Q96" s="224">
        <f>DB!AR23</f>
        <v>226</v>
      </c>
      <c r="R96" s="224">
        <f>SUM(H96:Q96)</f>
        <v>9940</v>
      </c>
      <c r="S96" s="224">
        <f>DB!AS23</f>
        <v>85</v>
      </c>
      <c r="T96" s="225">
        <f>DB!C23</f>
        <v>10025</v>
      </c>
      <c r="U96" s="335">
        <f>DB!E23</f>
        <v>192734.21000000101</v>
      </c>
      <c r="V96" s="352">
        <f>DB!F23*1000</f>
        <v>713.31051139225701</v>
      </c>
      <c r="W96" s="177">
        <f t="shared" ref="W96:W110" si="93">IF(T96=0,0,U96/T96)</f>
        <v>19.225357605985138</v>
      </c>
      <c r="X96" s="450">
        <v>0.81063762535559336</v>
      </c>
      <c r="Y96" s="400">
        <f t="shared" ref="Y96:Y110" si="94">V96*X96</f>
        <v>578.2363390962031</v>
      </c>
      <c r="Z96" s="398">
        <f>DB!H23*$X96</f>
        <v>1.7347090172885681E-2</v>
      </c>
      <c r="AA96" s="402">
        <f>DB!I23*$X96</f>
        <v>1.7347090172885681E-2</v>
      </c>
      <c r="AB96" s="402">
        <f>DB!J23*$X96</f>
        <v>1.7347090172885681E-2</v>
      </c>
      <c r="AC96" s="402">
        <f>DB!K23*$X96</f>
        <v>1.7347090172885681E-2</v>
      </c>
      <c r="AD96" s="407">
        <f>DB!L23*$X96</f>
        <v>32263.274776210641</v>
      </c>
      <c r="AE96" s="401">
        <f>DB!M23*$X96</f>
        <v>3.6718007532608068</v>
      </c>
      <c r="AF96" s="401">
        <f>DB!N23*$X96</f>
        <v>9.7517334602650809</v>
      </c>
      <c r="AG96" s="401">
        <f>DB!O23*$X96</f>
        <v>0.28911816954810116</v>
      </c>
      <c r="AH96" s="401">
        <f>DB!P23*$X96</f>
        <v>0.78640142117075318</v>
      </c>
      <c r="AI96" s="401">
        <f>DB!Q23*$X96</f>
        <v>0.8239867832120602</v>
      </c>
      <c r="AJ96" s="401">
        <f>DB!R23*$X96</f>
        <v>0.15496733887778011</v>
      </c>
      <c r="AK96" s="402">
        <f>DB!S23*1000*$X96</f>
        <v>0.56956279400976073</v>
      </c>
      <c r="AL96" s="401">
        <f>DB!T23*$X96</f>
        <v>0</v>
      </c>
      <c r="AM96" s="400">
        <f>DB!U23*1000*$X96</f>
        <v>6.3605997300582612E-2</v>
      </c>
      <c r="AN96" s="400">
        <f>DB!V23*1000*$X96</f>
        <v>71.123069708834592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17.347090172885679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3</v>
      </c>
      <c r="I97" s="224">
        <f>DB!AJ24</f>
        <v>2</v>
      </c>
      <c r="J97" s="224">
        <f>DB!AK24</f>
        <v>4</v>
      </c>
      <c r="K97" s="224">
        <f>DB!AL24</f>
        <v>2</v>
      </c>
      <c r="L97" s="224">
        <f>DB!AM24</f>
        <v>801</v>
      </c>
      <c r="M97" s="224">
        <f>DB!AN24</f>
        <v>1118</v>
      </c>
      <c r="N97" s="224">
        <f>DB!AO24</f>
        <v>482</v>
      </c>
      <c r="O97" s="224">
        <f>DB!AP24</f>
        <v>254</v>
      </c>
      <c r="P97" s="224">
        <f>DB!AQ24</f>
        <v>274</v>
      </c>
      <c r="Q97" s="224">
        <f>DB!AR24</f>
        <v>58</v>
      </c>
      <c r="R97" s="224">
        <f t="shared" ref="R97:R110" si="95">SUM(H97:Q97)</f>
        <v>2998</v>
      </c>
      <c r="S97" s="224">
        <f>DB!AS24</f>
        <v>16</v>
      </c>
      <c r="T97" s="225">
        <f>DB!C24</f>
        <v>3014</v>
      </c>
      <c r="U97" s="335">
        <f>DB!E24</f>
        <v>106833.60000000001</v>
      </c>
      <c r="V97" s="352">
        <f>DB!F24*1000</f>
        <v>385.468263388982</v>
      </c>
      <c r="W97" s="177">
        <f t="shared" si="93"/>
        <v>35.445786330457864</v>
      </c>
      <c r="X97" s="450">
        <v>0.81063762535559336</v>
      </c>
      <c r="Y97" s="400">
        <f t="shared" si="94"/>
        <v>312.47507768358878</v>
      </c>
      <c r="Z97" s="398">
        <f>DB!H24*$X97</f>
        <v>9.3742523305076139E-3</v>
      </c>
      <c r="AA97" s="402">
        <f>DB!I24*$X97</f>
        <v>9.3742523305076139E-3</v>
      </c>
      <c r="AB97" s="402">
        <f>DB!J24*$X97</f>
        <v>9.3742523305076139E-3</v>
      </c>
      <c r="AC97" s="402">
        <f>DB!K24*$X97</f>
        <v>9.3742523305076139E-3</v>
      </c>
      <c r="AD97" s="407">
        <f>DB!L24*$X97</f>
        <v>17434.859434433649</v>
      </c>
      <c r="AE97" s="401">
        <f>DB!M24*$X97</f>
        <v>1.9842167432908082</v>
      </c>
      <c r="AF97" s="401">
        <f>DB!N24*$X97</f>
        <v>8.9444789159705191</v>
      </c>
      <c r="AG97" s="401">
        <f>DB!O24*$X97</f>
        <v>0.15623753884179439</v>
      </c>
      <c r="AH97" s="401">
        <f>DB!P24*$X97</f>
        <v>0.42496610564967952</v>
      </c>
      <c r="AI97" s="401">
        <f>DB!Q24*$X97</f>
        <v>0.44527698569911778</v>
      </c>
      <c r="AJ97" s="401">
        <f>DB!R24*$X97</f>
        <v>8.3743320819202466E-2</v>
      </c>
      <c r="AK97" s="402">
        <f>DB!S24*1000*$X97</f>
        <v>0.30778795151833471</v>
      </c>
      <c r="AL97" s="401">
        <f>DB!T24*$X97</f>
        <v>0</v>
      </c>
      <c r="AM97" s="400">
        <f>DB!U24*1000*$X97</f>
        <v>3.4372258545194913E-2</v>
      </c>
      <c r="AN97" s="400">
        <f>DB!V24*1000*$X97</f>
        <v>38.434434555081026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9.3742523305076144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0</v>
      </c>
      <c r="I98" s="224">
        <f>DB!AJ25</f>
        <v>3</v>
      </c>
      <c r="J98" s="224">
        <f>DB!AK25</f>
        <v>1</v>
      </c>
      <c r="K98" s="224">
        <f>DB!AL25</f>
        <v>7</v>
      </c>
      <c r="L98" s="224">
        <f>DB!AM25</f>
        <v>612</v>
      </c>
      <c r="M98" s="224">
        <f>DB!AN25</f>
        <v>797</v>
      </c>
      <c r="N98" s="224">
        <f>DB!AO25</f>
        <v>326</v>
      </c>
      <c r="O98" s="224">
        <f>DB!AP25</f>
        <v>208</v>
      </c>
      <c r="P98" s="224">
        <f>DB!AQ25</f>
        <v>214</v>
      </c>
      <c r="Q98" s="224">
        <f>DB!AR25</f>
        <v>36</v>
      </c>
      <c r="R98" s="224">
        <f t="shared" si="95"/>
        <v>2204</v>
      </c>
      <c r="S98" s="224">
        <f>DB!AS25</f>
        <v>15</v>
      </c>
      <c r="T98" s="225">
        <f>DB!C25</f>
        <v>2219</v>
      </c>
      <c r="U98" s="335">
        <f>DB!E25</f>
        <v>493122.9</v>
      </c>
      <c r="V98" s="352">
        <f>DB!F25*1000</f>
        <v>1818.46319338697</v>
      </c>
      <c r="W98" s="177">
        <f t="shared" si="93"/>
        <v>222.2275349256422</v>
      </c>
      <c r="X98" s="450">
        <v>0.81063762535559336</v>
      </c>
      <c r="Y98" s="400">
        <f t="shared" si="94"/>
        <v>1474.1146848837625</v>
      </c>
      <c r="Z98" s="398">
        <f>DB!H25*$X98</f>
        <v>4.4223440546513039E-2</v>
      </c>
      <c r="AA98" s="402">
        <f>DB!I25*$X98</f>
        <v>4.4223440546513039E-2</v>
      </c>
      <c r="AB98" s="402">
        <f>DB!J25*$X98</f>
        <v>4.4223440546513039E-2</v>
      </c>
      <c r="AC98" s="402">
        <f>DB!K25*$X98</f>
        <v>4.4223440546513039E-2</v>
      </c>
      <c r="AD98" s="407">
        <f>DB!L25*$X98</f>
        <v>82249.70295777492</v>
      </c>
      <c r="AE98" s="401">
        <f>DB!M25*$X98</f>
        <v>9.3606282490119259</v>
      </c>
      <c r="AF98" s="401">
        <f>DB!N25*$X98</f>
        <v>46.29173684284207</v>
      </c>
      <c r="AG98" s="401">
        <f>DB!O25*$X98</f>
        <v>0.73705734244188281</v>
      </c>
      <c r="AH98" s="401">
        <f>DB!P25*$X98</f>
        <v>2.0047959714419177</v>
      </c>
      <c r="AI98" s="401">
        <f>DB!Q25*$X98</f>
        <v>2.1006134259593514</v>
      </c>
      <c r="AJ98" s="401">
        <f>DB!R25*$X98</f>
        <v>0.39506273554884919</v>
      </c>
      <c r="AK98" s="402">
        <f>DB!S25*1000*$X98</f>
        <v>1.4520029646105097</v>
      </c>
      <c r="AL98" s="401">
        <f>DB!T25*$X98</f>
        <v>0</v>
      </c>
      <c r="AM98" s="400">
        <f>DB!U25*1000*$X98</f>
        <v>0.16215261533721492</v>
      </c>
      <c r="AN98" s="400">
        <f>DB!V25*1000*$X98</f>
        <v>181.31610624070336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44.223440546513039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1</v>
      </c>
      <c r="I99" s="224">
        <f>DB!AJ26</f>
        <v>3</v>
      </c>
      <c r="J99" s="224">
        <f>DB!AK26</f>
        <v>6</v>
      </c>
      <c r="K99" s="224">
        <f>DB!AL26</f>
        <v>144</v>
      </c>
      <c r="L99" s="224">
        <f>DB!AM26</f>
        <v>763</v>
      </c>
      <c r="M99" s="224">
        <f>DB!AN26</f>
        <v>535</v>
      </c>
      <c r="N99" s="224">
        <f>DB!AO26</f>
        <v>203</v>
      </c>
      <c r="O99" s="224">
        <f>DB!AP26</f>
        <v>139</v>
      </c>
      <c r="P99" s="224">
        <f>DB!AQ26</f>
        <v>149</v>
      </c>
      <c r="Q99" s="224">
        <f>DB!AR26</f>
        <v>20</v>
      </c>
      <c r="R99" s="224">
        <f t="shared" si="95"/>
        <v>1963</v>
      </c>
      <c r="S99" s="224">
        <f>DB!AS26</f>
        <v>182</v>
      </c>
      <c r="T99" s="225">
        <f>DB!C26</f>
        <v>2145</v>
      </c>
      <c r="U99" s="335">
        <f>DB!E26</f>
        <v>42791.92</v>
      </c>
      <c r="V99" s="352">
        <f>DB!F26*1000</f>
        <v>50.066546400001101</v>
      </c>
      <c r="W99" s="177">
        <f t="shared" si="93"/>
        <v>19.949613053613053</v>
      </c>
      <c r="X99" s="450">
        <v>0.81063762535559336</v>
      </c>
      <c r="Y99" s="400">
        <f t="shared" si="94"/>
        <v>40.585826283452526</v>
      </c>
      <c r="Z99" s="398">
        <f>DB!H26*$X99</f>
        <v>1.2175747885035165E-3</v>
      </c>
      <c r="AA99" s="402">
        <f>DB!I26*$X99</f>
        <v>1.2175747885035165E-3</v>
      </c>
      <c r="AB99" s="402">
        <f>DB!J26*$X99</f>
        <v>1.2175747885035165E-3</v>
      </c>
      <c r="AC99" s="402">
        <f>DB!K26*$X99</f>
        <v>1.2175747885035165E-3</v>
      </c>
      <c r="AD99" s="407">
        <f>DB!L26*$X99</f>
        <v>2264.5267633114427</v>
      </c>
      <c r="AE99" s="401">
        <f>DB!M26*$X99</f>
        <v>0.25771999689991865</v>
      </c>
      <c r="AF99" s="401">
        <f>DB!N26*$X99</f>
        <v>1.9406268936764175</v>
      </c>
      <c r="AG99" s="401">
        <f>DB!O26*$X99</f>
        <v>2.029291314172622E-2</v>
      </c>
      <c r="AH99" s="401">
        <f>DB!P26*$X99</f>
        <v>5.5196723745493406E-2</v>
      </c>
      <c r="AI99" s="401">
        <f>DB!Q26*$X99</f>
        <v>5.7834802453917027E-2</v>
      </c>
      <c r="AJ99" s="401">
        <f>DB!R26*$X99</f>
        <v>1.0877001443965037E-2</v>
      </c>
      <c r="AK99" s="402">
        <f>DB!S26*1000*$X99</f>
        <v>3.9977038889200185E-2</v>
      </c>
      <c r="AL99" s="401">
        <f>DB!T26*$X99</f>
        <v>0</v>
      </c>
      <c r="AM99" s="400">
        <f>DB!U26*1000*$X99</f>
        <v>4.4644408911797117E-3</v>
      </c>
      <c r="AN99" s="400">
        <f>DB!V26*1000*$X99</f>
        <v>4.9920566328644131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1.2175747885035166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0</v>
      </c>
      <c r="K100" s="224">
        <f>DB!AL27</f>
        <v>0</v>
      </c>
      <c r="L100" s="224">
        <f>DB!AM27</f>
        <v>135</v>
      </c>
      <c r="M100" s="224">
        <f>DB!AN27</f>
        <v>28</v>
      </c>
      <c r="N100" s="224">
        <f>DB!AO27</f>
        <v>10</v>
      </c>
      <c r="O100" s="224">
        <f>DB!AP27</f>
        <v>6</v>
      </c>
      <c r="P100" s="224">
        <f>DB!AQ27</f>
        <v>10</v>
      </c>
      <c r="Q100" s="224">
        <f>DB!AR27</f>
        <v>3</v>
      </c>
      <c r="R100" s="224">
        <f t="shared" si="95"/>
        <v>192</v>
      </c>
      <c r="S100" s="224">
        <f>DB!AS27</f>
        <v>7</v>
      </c>
      <c r="T100" s="225">
        <f>DB!C27</f>
        <v>199</v>
      </c>
      <c r="U100" s="335">
        <f>DB!E27</f>
        <v>2889.17</v>
      </c>
      <c r="V100" s="352">
        <f>DB!F27*1000</f>
        <v>3.3803288999999999</v>
      </c>
      <c r="W100" s="177">
        <f t="shared" si="93"/>
        <v>14.518442211055277</v>
      </c>
      <c r="X100" s="450">
        <v>0.81063762535559336</v>
      </c>
      <c r="Y100" s="400">
        <f t="shared" si="94"/>
        <v>2.740221792416885</v>
      </c>
      <c r="Z100" s="398">
        <f>DB!H27*$X100</f>
        <v>8.2206653772506542E-5</v>
      </c>
      <c r="AA100" s="402">
        <f>DB!I27*$X100</f>
        <v>8.2206653772506542E-5</v>
      </c>
      <c r="AB100" s="402">
        <f>DB!J27*$X100</f>
        <v>8.2206653772506542E-5</v>
      </c>
      <c r="AC100" s="402">
        <f>DB!K27*$X100</f>
        <v>8.2206653772506542E-5</v>
      </c>
      <c r="AD100" s="407">
        <f>DB!L27*$X100</f>
        <v>152.89341512969253</v>
      </c>
      <c r="AE100" s="401">
        <f>DB!M27*$X100</f>
        <v>1.740040838184722E-2</v>
      </c>
      <c r="AF100" s="401">
        <f>DB!N27*$X100</f>
        <v>0.15581322684265855</v>
      </c>
      <c r="AG100" s="401">
        <f>DB!O27*$X100</f>
        <v>1.3701108962084424E-3</v>
      </c>
      <c r="AH100" s="401">
        <f>DB!P27*$X100</f>
        <v>3.7267016376869638E-3</v>
      </c>
      <c r="AI100" s="401">
        <f>DB!Q27*$X100</f>
        <v>3.9048160541940609E-3</v>
      </c>
      <c r="AJ100" s="401">
        <f>DB!R27*$X100</f>
        <v>7.3437944036772596E-4</v>
      </c>
      <c r="AK100" s="402">
        <f>DB!S27*1000*$X100</f>
        <v>2.6991184655306318E-3</v>
      </c>
      <c r="AL100" s="401">
        <f>DB!T27*$X100</f>
        <v>0</v>
      </c>
      <c r="AM100" s="400">
        <f>DB!U27*1000*$X100</f>
        <v>3.0142439716585734E-4</v>
      </c>
      <c r="AN100" s="400">
        <f>DB!V27*1000*$X100</f>
        <v>0.33704728046727689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8.2206653772506549E-2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5</v>
      </c>
      <c r="I101" s="224">
        <f>DB!AJ28</f>
        <v>39</v>
      </c>
      <c r="J101" s="224">
        <f>DB!AK28</f>
        <v>21</v>
      </c>
      <c r="K101" s="224">
        <f>DB!AL28</f>
        <v>309</v>
      </c>
      <c r="L101" s="224">
        <f>DB!AM28</f>
        <v>166</v>
      </c>
      <c r="M101" s="224">
        <f>DB!AN28</f>
        <v>153</v>
      </c>
      <c r="N101" s="224">
        <f>DB!AO28</f>
        <v>113</v>
      </c>
      <c r="O101" s="224">
        <f>DB!AP28</f>
        <v>58</v>
      </c>
      <c r="P101" s="224">
        <f>DB!AQ28</f>
        <v>69</v>
      </c>
      <c r="Q101" s="224">
        <f>DB!AR28</f>
        <v>27</v>
      </c>
      <c r="R101" s="224">
        <f t="shared" si="95"/>
        <v>960</v>
      </c>
      <c r="S101" s="224">
        <f>DB!AS28</f>
        <v>147</v>
      </c>
      <c r="T101" s="225">
        <f>DB!C28</f>
        <v>1107</v>
      </c>
      <c r="U101" s="335">
        <f>DB!E28</f>
        <v>9772.8499999999894</v>
      </c>
      <c r="V101" s="352">
        <f>DB!F28*1000</f>
        <v>15.0928555890218</v>
      </c>
      <c r="W101" s="177">
        <f t="shared" si="93"/>
        <v>8.8282294489611459</v>
      </c>
      <c r="X101" s="450">
        <v>0.81063762535559336</v>
      </c>
      <c r="Y101" s="400">
        <f t="shared" si="94"/>
        <v>12.234836614519528</v>
      </c>
      <c r="Z101" s="398">
        <f>DB!H28*$X101</f>
        <v>3.6704509843558827E-4</v>
      </c>
      <c r="AA101" s="402">
        <f>DB!I28*$X101</f>
        <v>3.6704509843558827E-4</v>
      </c>
      <c r="AB101" s="402">
        <f>DB!J28*$X101</f>
        <v>3.6704509843558827E-4</v>
      </c>
      <c r="AC101" s="402">
        <f>DB!K28*$X101</f>
        <v>3.6704509843558827E-4</v>
      </c>
      <c r="AD101" s="407">
        <f>DB!L28*$X101</f>
        <v>682.65494374372236</v>
      </c>
      <c r="AE101" s="401">
        <f>DB!M28*$X101</f>
        <v>7.769121250219882E-2</v>
      </c>
      <c r="AF101" s="401">
        <f>DB!N28*$X101</f>
        <v>0.36365698983464645</v>
      </c>
      <c r="AG101" s="401">
        <f>DB!O28*$X101</f>
        <v>6.1174183072597475E-3</v>
      </c>
      <c r="AH101" s="401">
        <f>DB!P28*$X101</f>
        <v>1.6639377795746355E-2</v>
      </c>
      <c r="AI101" s="401">
        <f>DB!Q28*$X101</f>
        <v>1.7434642175690272E-2</v>
      </c>
      <c r="AJ101" s="401">
        <f>DB!R28*$X101</f>
        <v>3.278936212691231E-3</v>
      </c>
      <c r="AK101" s="402">
        <f>DB!S28*1000*$X101</f>
        <v>1.2051314065301594E-2</v>
      </c>
      <c r="AL101" s="401">
        <f>DB!T28*$X101</f>
        <v>0</v>
      </c>
      <c r="AM101" s="400">
        <f>DB!U28*1000*$X101</f>
        <v>1.3458320275971495E-3</v>
      </c>
      <c r="AN101" s="400">
        <f>DB!V28*1000*$X101</f>
        <v>1.5048849035859007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0.3670450984355883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10</v>
      </c>
      <c r="I102" s="224">
        <f>DB!AJ29</f>
        <v>10</v>
      </c>
      <c r="J102" s="224">
        <f>DB!AK29</f>
        <v>0</v>
      </c>
      <c r="K102" s="224">
        <f>DB!AL29</f>
        <v>11</v>
      </c>
      <c r="L102" s="224">
        <f>DB!AM29</f>
        <v>3110</v>
      </c>
      <c r="M102" s="224">
        <f>DB!AN29</f>
        <v>5547</v>
      </c>
      <c r="N102" s="224">
        <f>DB!AO29</f>
        <v>2972</v>
      </c>
      <c r="O102" s="224">
        <f>DB!AP29</f>
        <v>2166</v>
      </c>
      <c r="P102" s="224">
        <f>DB!AQ29</f>
        <v>2790</v>
      </c>
      <c r="Q102" s="224">
        <f>DB!AR29</f>
        <v>654</v>
      </c>
      <c r="R102" s="224">
        <f t="shared" si="95"/>
        <v>17270</v>
      </c>
      <c r="S102" s="224">
        <f>DB!AS29</f>
        <v>230</v>
      </c>
      <c r="T102" s="225">
        <f>DB!C29</f>
        <v>17500</v>
      </c>
      <c r="U102" s="335">
        <f>DB!E29</f>
        <v>364498.41000000399</v>
      </c>
      <c r="V102" s="352">
        <f>DB!F29*1000</f>
        <v>1293.5489221699702</v>
      </c>
      <c r="W102" s="177">
        <f t="shared" si="93"/>
        <v>20.828480571428798</v>
      </c>
      <c r="X102" s="450">
        <v>0.81063762535559336</v>
      </c>
      <c r="Y102" s="400">
        <f t="shared" si="94"/>
        <v>1048.599426549152</v>
      </c>
      <c r="Z102" s="398">
        <f>DB!H29*$X102</f>
        <v>3.1457982796476824E-2</v>
      </c>
      <c r="AA102" s="402">
        <f>DB!I29*$X102</f>
        <v>3.1457982796476824E-2</v>
      </c>
      <c r="AB102" s="402">
        <f>DB!J29*$X102</f>
        <v>3.1457982796476824E-2</v>
      </c>
      <c r="AC102" s="402">
        <f>DB!K29*$X102</f>
        <v>3.1457982796476824E-2</v>
      </c>
      <c r="AD102" s="407">
        <f>DB!L29*$X102</f>
        <v>58507.653603736107</v>
      </c>
      <c r="AE102" s="401">
        <f>DB!M29*$X102</f>
        <v>6.6586063585869768</v>
      </c>
      <c r="AF102" s="401">
        <f>DB!N29*$X102</f>
        <v>17.616470366026238</v>
      </c>
      <c r="AG102" s="401">
        <f>DB!O29*$X102</f>
        <v>0.52429971327457592</v>
      </c>
      <c r="AH102" s="401">
        <f>DB!P29*$X102</f>
        <v>1.4260952201068793</v>
      </c>
      <c r="AI102" s="401">
        <f>DB!Q29*$X102</f>
        <v>1.4942541828326406</v>
      </c>
      <c r="AJ102" s="401">
        <f>DB!R29*$X102</f>
        <v>0.28102464631517515</v>
      </c>
      <c r="AK102" s="402">
        <f>DB!S29*1000*$X102</f>
        <v>1.0328704351509952</v>
      </c>
      <c r="AL102" s="401">
        <f>DB!T29*$X102</f>
        <v>0</v>
      </c>
      <c r="AM102" s="400">
        <f>DB!U29*1000*$X102</f>
        <v>0.11534593692041178</v>
      </c>
      <c r="AN102" s="400">
        <f>DB!V29*1000*$X102</f>
        <v>128.97772946555594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31.45798279647682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1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2</v>
      </c>
      <c r="N103" s="224">
        <f>DB!AO30</f>
        <v>1</v>
      </c>
      <c r="O103" s="224">
        <f>DB!AP30</f>
        <v>26</v>
      </c>
      <c r="P103" s="224">
        <f>DB!AQ30</f>
        <v>57</v>
      </c>
      <c r="Q103" s="224">
        <f>DB!AR30</f>
        <v>15</v>
      </c>
      <c r="R103" s="224">
        <f t="shared" si="95"/>
        <v>102</v>
      </c>
      <c r="S103" s="224">
        <f>DB!AS30</f>
        <v>9</v>
      </c>
      <c r="T103" s="225">
        <f>DB!C30</f>
        <v>111</v>
      </c>
      <c r="U103" s="335">
        <f>DB!E30</f>
        <v>16846.099999999999</v>
      </c>
      <c r="V103" s="352">
        <f>DB!F30*1000</f>
        <v>60.645960000000002</v>
      </c>
      <c r="W103" s="177">
        <f t="shared" si="93"/>
        <v>151.76666666666665</v>
      </c>
      <c r="X103" s="450">
        <v>0.81063762535559336</v>
      </c>
      <c r="Y103" s="400">
        <f t="shared" si="94"/>
        <v>49.161897001810303</v>
      </c>
      <c r="Z103" s="398">
        <f>DB!H30*$X103</f>
        <v>1.4748569100543091E-3</v>
      </c>
      <c r="AA103" s="402">
        <f>DB!I30*$X103</f>
        <v>1.4748569100543091E-3</v>
      </c>
      <c r="AB103" s="402">
        <f>DB!J30*$X103</f>
        <v>1.4748569100543091E-3</v>
      </c>
      <c r="AC103" s="402">
        <f>DB!K30*$X103</f>
        <v>1.4748569100543091E-3</v>
      </c>
      <c r="AD103" s="407">
        <f>DB!L30*$X103</f>
        <v>2743.0372051130075</v>
      </c>
      <c r="AE103" s="401">
        <f>DB!M30*$X103</f>
        <v>0.31217804596149545</v>
      </c>
      <c r="AF103" s="401">
        <f>DB!N30*$X103</f>
        <v>1.1061426825407317</v>
      </c>
      <c r="AG103" s="401">
        <f>DB!O30*$X103</f>
        <v>2.4580948500905149E-2</v>
      </c>
      <c r="AH103" s="401">
        <f>DB!P30*$X103</f>
        <v>6.6860179922462015E-2</v>
      </c>
      <c r="AI103" s="401">
        <f>DB!Q30*$X103</f>
        <v>7.0055703227579674E-2</v>
      </c>
      <c r="AJ103" s="401">
        <f>DB!R30*$X103</f>
        <v>1.317538839648516E-2</v>
      </c>
      <c r="AK103" s="402">
        <f>DB!S30*1000*$X103</f>
        <v>4.8424468546783145E-2</v>
      </c>
      <c r="AL103" s="401">
        <f>DB!T30*$X103</f>
        <v>0</v>
      </c>
      <c r="AM103" s="400">
        <f>DB!U30*1000*$X103</f>
        <v>5.4078086701991332E-3</v>
      </c>
      <c r="AN103" s="400">
        <f>DB!V30*1000*$X103</f>
        <v>6.0469133312226671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1.474856910054309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0</v>
      </c>
      <c r="P104" s="224">
        <f>DB!AQ31</f>
        <v>2</v>
      </c>
      <c r="Q104" s="224">
        <f>DB!AR31</f>
        <v>0</v>
      </c>
      <c r="R104" s="224">
        <f t="shared" si="95"/>
        <v>2</v>
      </c>
      <c r="S104" s="224">
        <f>DB!AS31</f>
        <v>0</v>
      </c>
      <c r="T104" s="225">
        <f>DB!C31</f>
        <v>2</v>
      </c>
      <c r="U104" s="335">
        <f>DB!E31</f>
        <v>463</v>
      </c>
      <c r="V104" s="352">
        <f>DB!F31*1000</f>
        <v>1.6668000000000001</v>
      </c>
      <c r="W104" s="177">
        <f t="shared" si="93"/>
        <v>231.5</v>
      </c>
      <c r="X104" s="450">
        <v>0.81063762535559336</v>
      </c>
      <c r="Y104" s="400">
        <f t="shared" si="94"/>
        <v>1.3511707939427031</v>
      </c>
      <c r="Z104" s="398">
        <f>DB!H31*$X104</f>
        <v>4.0535123818281085E-5</v>
      </c>
      <c r="AA104" s="402">
        <f>DB!I31*$X104</f>
        <v>4.0535123818281085E-5</v>
      </c>
      <c r="AB104" s="402">
        <f>DB!J31*$X104</f>
        <v>4.0535123818281085E-5</v>
      </c>
      <c r="AC104" s="402">
        <f>DB!K31*$X104</f>
        <v>4.0535123818281085E-5</v>
      </c>
      <c r="AD104" s="407">
        <f>DB!L31*$X104</f>
        <v>75.38992561882705</v>
      </c>
      <c r="AE104" s="401">
        <f>DB!M31*$X104</f>
        <v>8.579934541536164E-3</v>
      </c>
      <c r="AF104" s="401">
        <f>DB!N31*$X104</f>
        <v>3.0401342863710819E-2</v>
      </c>
      <c r="AG104" s="401">
        <f>DB!O31*$X104</f>
        <v>6.7558539697135155E-4</v>
      </c>
      <c r="AH104" s="401">
        <f>DB!P31*$X104</f>
        <v>1.8375922797620762E-3</v>
      </c>
      <c r="AI104" s="401">
        <f>DB!Q31*$X104</f>
        <v>1.925418381368352E-3</v>
      </c>
      <c r="AJ104" s="401">
        <f>DB!R31*$X104</f>
        <v>3.6211377277664444E-4</v>
      </c>
      <c r="AK104" s="402">
        <f>DB!S31*1000*$X104</f>
        <v>1.3309032320335625E-3</v>
      </c>
      <c r="AL104" s="401">
        <f>DB!T31*$X104</f>
        <v>0</v>
      </c>
      <c r="AM104" s="400">
        <f>DB!U31*1000*$X104</f>
        <v>1.4862878733369733E-4</v>
      </c>
      <c r="AN104" s="400">
        <f>DB!V31*1000*$X104</f>
        <v>0.16619400765495249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4.0535123818281088E-2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2</v>
      </c>
      <c r="Q106" s="224">
        <f>DB!AR33</f>
        <v>2</v>
      </c>
      <c r="R106" s="224">
        <f t="shared" si="95"/>
        <v>4</v>
      </c>
      <c r="S106" s="224">
        <f>DB!AS33</f>
        <v>0</v>
      </c>
      <c r="T106" s="225">
        <f>DB!C33</f>
        <v>4</v>
      </c>
      <c r="U106" s="335">
        <f>DB!E33</f>
        <v>52</v>
      </c>
      <c r="V106" s="352">
        <f>DB!F33*1000</f>
        <v>0.18720000000000001</v>
      </c>
      <c r="W106" s="177">
        <f t="shared" si="93"/>
        <v>13</v>
      </c>
      <c r="X106" s="450">
        <v>0.81063762535559336</v>
      </c>
      <c r="Y106" s="400">
        <f t="shared" si="94"/>
        <v>0.15175136346656709</v>
      </c>
      <c r="Z106" s="398">
        <f>DB!H33*$X106</f>
        <v>4.5525409039970127E-6</v>
      </c>
      <c r="AA106" s="402">
        <f>DB!I33*$X106</f>
        <v>4.5525409039970127E-6</v>
      </c>
      <c r="AB106" s="402">
        <f>DB!J33*$X106</f>
        <v>4.5525409039970127E-6</v>
      </c>
      <c r="AC106" s="402">
        <f>DB!K33*$X106</f>
        <v>4.5525409039970127E-6</v>
      </c>
      <c r="AD106" s="407">
        <f>DB!L33*$X106</f>
        <v>8.4671190759805768</v>
      </c>
      <c r="AE106" s="401">
        <f>DB!M33*$X106</f>
        <v>9.6362115801270102E-4</v>
      </c>
      <c r="AF106" s="401">
        <f>DB!N33*$X106</f>
        <v>2.7315245423982074E-3</v>
      </c>
      <c r="AG106" s="401">
        <f>DB!O33*$X106</f>
        <v>7.5875681733283542E-5</v>
      </c>
      <c r="AH106" s="401">
        <f>DB!P33*$X106</f>
        <v>2.0638185431453123E-4</v>
      </c>
      <c r="AI106" s="401">
        <f>DB!Q33*$X106</f>
        <v>2.1624569293985808E-4</v>
      </c>
      <c r="AJ106" s="401">
        <f>DB!R33*$X106</f>
        <v>4.0669365409039981E-5</v>
      </c>
      <c r="AK106" s="402">
        <f>DB!S33*1000*$X106</f>
        <v>1.4947509301456856E-4</v>
      </c>
      <c r="AL106" s="401">
        <f>DB!T33*$X106</f>
        <v>0</v>
      </c>
      <c r="AM106" s="400">
        <f>DB!U33*1000*$X106</f>
        <v>1.6692649981322378E-5</v>
      </c>
      <c r="AN106" s="400">
        <f>DB!V33*1000*$X106</f>
        <v>1.866541770638775E-2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4.5525409039970125E-3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5</v>
      </c>
      <c r="J107" s="224">
        <f>DB!AK34</f>
        <v>1</v>
      </c>
      <c r="K107" s="224">
        <f>DB!AL34</f>
        <v>1</v>
      </c>
      <c r="L107" s="224">
        <f>DB!AM34</f>
        <v>41</v>
      </c>
      <c r="M107" s="224">
        <f>DB!AN34</f>
        <v>84</v>
      </c>
      <c r="N107" s="224">
        <f>DB!AO34</f>
        <v>55</v>
      </c>
      <c r="O107" s="224">
        <f>DB!AP34</f>
        <v>84</v>
      </c>
      <c r="P107" s="224">
        <f>DB!AQ34</f>
        <v>33</v>
      </c>
      <c r="Q107" s="224">
        <f>DB!AR34</f>
        <v>16</v>
      </c>
      <c r="R107" s="224">
        <f t="shared" si="95"/>
        <v>320</v>
      </c>
      <c r="S107" s="224">
        <f>DB!AS34</f>
        <v>0</v>
      </c>
      <c r="T107" s="225">
        <f>DB!C34</f>
        <v>320</v>
      </c>
      <c r="U107" s="335">
        <f>DB!E34</f>
        <v>20166.759999999998</v>
      </c>
      <c r="V107" s="352">
        <f>DB!F34*1000</f>
        <v>58.080268799999999</v>
      </c>
      <c r="W107" s="177">
        <f t="shared" si="93"/>
        <v>63.021124999999998</v>
      </c>
      <c r="X107" s="450">
        <v>0.81063762535559336</v>
      </c>
      <c r="Y107" s="400">
        <f t="shared" si="94"/>
        <v>47.082051180046555</v>
      </c>
      <c r="Z107" s="398">
        <f>DB!H34*$X107</f>
        <v>1.4124615354013967E-3</v>
      </c>
      <c r="AA107" s="402">
        <f>DB!I34*$X107</f>
        <v>1.4124615354013967E-3</v>
      </c>
      <c r="AB107" s="402">
        <f>DB!J34*$X107</f>
        <v>1.4124615354013967E-3</v>
      </c>
      <c r="AC107" s="402">
        <f>DB!K34*$X107</f>
        <v>1.4124615354013967E-3</v>
      </c>
      <c r="AD107" s="407">
        <f>DB!L34*$X107</f>
        <v>2626.9901276418777</v>
      </c>
      <c r="AE107" s="401">
        <f>DB!M34*$X107</f>
        <v>0.29897102499329564</v>
      </c>
      <c r="AF107" s="401">
        <f>DB!N34*$X107</f>
        <v>0.63560769093062941</v>
      </c>
      <c r="AG107" s="401">
        <f>DB!O34*$X107</f>
        <v>2.354102559002328E-2</v>
      </c>
      <c r="AH107" s="401">
        <f>DB!P34*$X107</f>
        <v>6.4031589604863312E-2</v>
      </c>
      <c r="AI107" s="401">
        <f>DB!Q34*$X107</f>
        <v>6.7091922931566267E-2</v>
      </c>
      <c r="AJ107" s="401">
        <f>DB!R34*$X107</f>
        <v>1.2617989716252477E-2</v>
      </c>
      <c r="AK107" s="402">
        <f>DB!S34*1000*$X107</f>
        <v>4.637582041234594E-2</v>
      </c>
      <c r="AL107" s="401">
        <f>DB!T34*$X107</f>
        <v>0</v>
      </c>
      <c r="AM107" s="400">
        <f>DB!U34*1000*$X107</f>
        <v>5.1790256298051215E-3</v>
      </c>
      <c r="AN107" s="400">
        <f>DB!V34*1000*$X107</f>
        <v>5.7910922951457264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1.4124615354013967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2</v>
      </c>
      <c r="J108" s="224">
        <f>DB!AK35</f>
        <v>0</v>
      </c>
      <c r="K108" s="224">
        <f>DB!AL35</f>
        <v>3</v>
      </c>
      <c r="L108" s="224">
        <f>DB!AM35</f>
        <v>11</v>
      </c>
      <c r="M108" s="224">
        <f>DB!AN35</f>
        <v>19</v>
      </c>
      <c r="N108" s="224">
        <f>DB!AO35</f>
        <v>1</v>
      </c>
      <c r="O108" s="224">
        <f>DB!AP35</f>
        <v>22</v>
      </c>
      <c r="P108" s="224">
        <f>DB!AQ35</f>
        <v>13</v>
      </c>
      <c r="Q108" s="224">
        <f>DB!AR35</f>
        <v>2</v>
      </c>
      <c r="R108" s="224">
        <f t="shared" si="95"/>
        <v>73</v>
      </c>
      <c r="S108" s="224">
        <f>DB!AS35</f>
        <v>4</v>
      </c>
      <c r="T108" s="225">
        <f>DB!C35</f>
        <v>77</v>
      </c>
      <c r="U108" s="335">
        <f>DB!E35</f>
        <v>11039.4</v>
      </c>
      <c r="V108" s="352">
        <f>DB!F35*1000</f>
        <v>19.870920000000002</v>
      </c>
      <c r="W108" s="177">
        <f t="shared" si="93"/>
        <v>143.36883116883115</v>
      </c>
      <c r="X108" s="450">
        <v>0.81063762535559336</v>
      </c>
      <c r="Y108" s="400">
        <f t="shared" si="94"/>
        <v>16.108115402430968</v>
      </c>
      <c r="Z108" s="398">
        <f>DB!H35*$X108</f>
        <v>4.8324346207292903E-4</v>
      </c>
      <c r="AA108" s="402">
        <f>DB!I35*$X108</f>
        <v>4.8324346207292903E-4</v>
      </c>
      <c r="AB108" s="402">
        <f>DB!J35*$X108</f>
        <v>4.8324346207292903E-4</v>
      </c>
      <c r="AC108" s="402">
        <f>DB!K35*$X108</f>
        <v>4.8324346207292903E-4</v>
      </c>
      <c r="AD108" s="407">
        <f>DB!L35*$X108</f>
        <v>898.76840699403829</v>
      </c>
      <c r="AE108" s="401">
        <f>DB!M35*$X108</f>
        <v>0.10228653280543665</v>
      </c>
      <c r="AF108" s="401">
        <f>DB!N35*$X108</f>
        <v>0.21745955793281807</v>
      </c>
      <c r="AG108" s="401">
        <f>DB!O35*$X108</f>
        <v>8.0540577012154745E-3</v>
      </c>
      <c r="AH108" s="401">
        <f>DB!P35*$X108</f>
        <v>2.1907036947306117E-2</v>
      </c>
      <c r="AI108" s="401">
        <f>DB!Q35*$X108</f>
        <v>2.2954064448464127E-2</v>
      </c>
      <c r="AJ108" s="401">
        <f>DB!R35*$X108</f>
        <v>4.3169749278514991E-3</v>
      </c>
      <c r="AK108" s="402">
        <f>DB!S35*1000*$X108</f>
        <v>1.5866493671394501E-2</v>
      </c>
      <c r="AL108" s="401">
        <f>DB!T35*$X108</f>
        <v>0</v>
      </c>
      <c r="AM108" s="400">
        <f>DB!U35*1000*$X108</f>
        <v>1.7718926942674063E-3</v>
      </c>
      <c r="AN108" s="400">
        <f>DB!V35*1000*$X108</f>
        <v>1.9812981944990091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0.48324346207292901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2</v>
      </c>
      <c r="J109" s="224">
        <f>DB!AK36</f>
        <v>0</v>
      </c>
      <c r="K109" s="224">
        <f>DB!AL36</f>
        <v>1</v>
      </c>
      <c r="L109" s="224">
        <f>DB!AM36</f>
        <v>0</v>
      </c>
      <c r="M109" s="224">
        <f>DB!AN36</f>
        <v>0</v>
      </c>
      <c r="N109" s="224">
        <f>DB!AO36</f>
        <v>1</v>
      </c>
      <c r="O109" s="224">
        <f>DB!AP36</f>
        <v>4</v>
      </c>
      <c r="P109" s="224">
        <f>DB!AQ36</f>
        <v>0</v>
      </c>
      <c r="Q109" s="224">
        <f>DB!AR36</f>
        <v>0</v>
      </c>
      <c r="R109" s="224">
        <f t="shared" si="95"/>
        <v>8</v>
      </c>
      <c r="S109" s="224">
        <f>DB!AS36</f>
        <v>0</v>
      </c>
      <c r="T109" s="225">
        <f>DB!C36</f>
        <v>8</v>
      </c>
      <c r="U109" s="335">
        <f>DB!E36</f>
        <v>288.39999999999998</v>
      </c>
      <c r="V109" s="352">
        <f>DB!F36*1000</f>
        <v>0.72676800000000008</v>
      </c>
      <c r="W109" s="177">
        <f t="shared" si="93"/>
        <v>36.049999999999997</v>
      </c>
      <c r="X109" s="450">
        <v>0.81063762535559336</v>
      </c>
      <c r="Y109" s="400">
        <f t="shared" si="94"/>
        <v>0.58914548570443392</v>
      </c>
      <c r="Z109" s="398">
        <f>DB!H36*$X109</f>
        <v>1.7674364571133018E-5</v>
      </c>
      <c r="AA109" s="402">
        <f>DB!I36*$X109</f>
        <v>1.7674364571133018E-5</v>
      </c>
      <c r="AB109" s="402">
        <f>DB!J36*$X109</f>
        <v>1.7674364571133018E-5</v>
      </c>
      <c r="AC109" s="402">
        <f>DB!K36*$X109</f>
        <v>1.7674364571133018E-5</v>
      </c>
      <c r="AD109" s="407">
        <f>DB!L36*$X109</f>
        <v>32.871961520364593</v>
      </c>
      <c r="AE109" s="401">
        <f>DB!M36*$X109</f>
        <v>3.7410738342231551E-3</v>
      </c>
      <c r="AF109" s="401">
        <f>DB!N36*$X109</f>
        <v>7.9534640570098573E-3</v>
      </c>
      <c r="AG109" s="401">
        <f>DB!O36*$X109</f>
        <v>2.9457274285221697E-4</v>
      </c>
      <c r="AH109" s="401">
        <f>DB!P36*$X109</f>
        <v>8.0123786055803011E-4</v>
      </c>
      <c r="AI109" s="401">
        <f>DB!Q36*$X109</f>
        <v>8.3953231712881825E-4</v>
      </c>
      <c r="AJ109" s="401">
        <f>DB!R36*$X109</f>
        <v>1.5789099016878826E-4</v>
      </c>
      <c r="AK109" s="402">
        <f>DB!S36*1000*$X109</f>
        <v>5.8030830341886726E-4</v>
      </c>
      <c r="AL109" s="401">
        <f>DB!T36*$X109</f>
        <v>0</v>
      </c>
      <c r="AM109" s="400">
        <f>DB!U36*1000*$X109</f>
        <v>6.4806003427487721E-5</v>
      </c>
      <c r="AN109" s="400">
        <f>DB!V36*1000*$X109</f>
        <v>7.2464894741645372E-2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1.7674364571133017E-2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0</v>
      </c>
      <c r="J110" s="227">
        <f>DB!AK37</f>
        <v>0</v>
      </c>
      <c r="K110" s="227">
        <f>DB!AL37</f>
        <v>0</v>
      </c>
      <c r="L110" s="227">
        <f>DB!AM37</f>
        <v>9</v>
      </c>
      <c r="M110" s="227">
        <f>DB!AN37</f>
        <v>12</v>
      </c>
      <c r="N110" s="227">
        <f>DB!AO37</f>
        <v>70</v>
      </c>
      <c r="O110" s="227">
        <f>DB!AP37</f>
        <v>1</v>
      </c>
      <c r="P110" s="227">
        <f>DB!AQ37</f>
        <v>10</v>
      </c>
      <c r="Q110" s="227">
        <f>DB!AR37</f>
        <v>3</v>
      </c>
      <c r="R110" s="227">
        <f t="shared" si="95"/>
        <v>105</v>
      </c>
      <c r="S110" s="227">
        <f>DB!AS37</f>
        <v>38</v>
      </c>
      <c r="T110" s="228">
        <f>DB!C37</f>
        <v>143</v>
      </c>
      <c r="U110" s="336">
        <f>DB!E37</f>
        <v>496.4</v>
      </c>
      <c r="V110" s="353">
        <f>DB!F37*1000</f>
        <v>0.76664016000000001</v>
      </c>
      <c r="W110" s="204">
        <f t="shared" si="93"/>
        <v>3.4713286713286711</v>
      </c>
      <c r="X110" s="451">
        <v>0.81063762535559336</v>
      </c>
      <c r="Y110" s="411">
        <f t="shared" si="94"/>
        <v>0.62146735880463211</v>
      </c>
      <c r="Z110" s="399">
        <f>DB!H37*$X110</f>
        <v>1.8644020764138963E-5</v>
      </c>
      <c r="AA110" s="408">
        <f>DB!I37*$X110</f>
        <v>1.8644020764138963E-5</v>
      </c>
      <c r="AB110" s="408">
        <f>DB!J37*$X110</f>
        <v>1.8644020764138963E-5</v>
      </c>
      <c r="AC110" s="408">
        <f>DB!K37*$X110</f>
        <v>1.8644020764138963E-5</v>
      </c>
      <c r="AD110" s="409">
        <f>DB!L37*$X110</f>
        <v>34.675392751863257</v>
      </c>
      <c r="AE110" s="410">
        <f>DB!M37*$X110</f>
        <v>3.9463177284094139E-3</v>
      </c>
      <c r="AF110" s="410">
        <f>DB!N37*$X110</f>
        <v>8.3898093438625337E-3</v>
      </c>
      <c r="AG110" s="410">
        <f>DB!O37*$X110</f>
        <v>3.1073367940231608E-4</v>
      </c>
      <c r="AH110" s="410">
        <f>DB!P37*$X110</f>
        <v>8.4519560797429968E-4</v>
      </c>
      <c r="AI110" s="410">
        <f>DB!Q37*$X110</f>
        <v>8.8559098629660082E-4</v>
      </c>
      <c r="AJ110" s="410">
        <f>DB!R37*$X110</f>
        <v>1.6655325215964142E-4</v>
      </c>
      <c r="AK110" s="408">
        <f>DB!S37*1000*$X110</f>
        <v>6.1214534842256264E-4</v>
      </c>
      <c r="AL110" s="410">
        <f>DB!T37*$X110</f>
        <v>0</v>
      </c>
      <c r="AM110" s="411">
        <f>DB!U37*1000*$X110</f>
        <v>6.8361409468509546E-5</v>
      </c>
      <c r="AN110" s="411">
        <f>DB!V37*1000*$X110</f>
        <v>7.6440485132969749E-2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1.8644020764138965E-2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24</v>
      </c>
      <c r="I111" s="230">
        <f t="shared" si="96"/>
        <v>74</v>
      </c>
      <c r="J111" s="230">
        <f t="shared" si="96"/>
        <v>37</v>
      </c>
      <c r="K111" s="230">
        <f t="shared" si="96"/>
        <v>500</v>
      </c>
      <c r="L111" s="230">
        <f t="shared" si="96"/>
        <v>8667</v>
      </c>
      <c r="M111" s="230">
        <f t="shared" si="96"/>
        <v>11721</v>
      </c>
      <c r="N111" s="230">
        <f t="shared" si="96"/>
        <v>5477</v>
      </c>
      <c r="O111" s="230">
        <f t="shared" si="96"/>
        <v>3749</v>
      </c>
      <c r="P111" s="230">
        <f t="shared" si="96"/>
        <v>4830</v>
      </c>
      <c r="Q111" s="230">
        <f t="shared" si="96"/>
        <v>1062</v>
      </c>
      <c r="R111" s="230">
        <f t="shared" si="96"/>
        <v>36141</v>
      </c>
      <c r="S111" s="230">
        <f t="shared" si="96"/>
        <v>733</v>
      </c>
      <c r="T111" s="231">
        <f>SUM(T96:T110)</f>
        <v>36874</v>
      </c>
      <c r="U111" s="337">
        <f>SUM(U96:U110)</f>
        <v>1261995.120000005</v>
      </c>
      <c r="V111" s="354">
        <f>SUM(V96:V110)</f>
        <v>4421.2751781872039</v>
      </c>
      <c r="W111" s="239"/>
      <c r="X111" s="382"/>
      <c r="Y111" s="445">
        <f>SUM(Y96:Y110)</f>
        <v>3584.0520114893025</v>
      </c>
      <c r="Z111" s="447">
        <f>SUM(Z96:Z110)</f>
        <v>0.10752156034468095</v>
      </c>
      <c r="AA111" s="448">
        <f>SUM(AA96:AA110)</f>
        <v>0.10752156034468095</v>
      </c>
      <c r="AB111" s="448">
        <f>SUM(AB96:AB110)</f>
        <v>0.10752156034468095</v>
      </c>
      <c r="AC111" s="448">
        <f t="shared" ref="AC111" si="97">SUM(AC96:AC110)</f>
        <v>0.10752156034468095</v>
      </c>
      <c r="AD111" s="444">
        <f>SUM(AD96:AD110)</f>
        <v>199975.76603305613</v>
      </c>
      <c r="AE111" s="449">
        <f>SUM(AE96:AE110)</f>
        <v>22.758730272956896</v>
      </c>
      <c r="AF111" s="449">
        <f t="shared" ref="AF111:AG111" si="98">SUM(AF96:AF110)</f>
        <v>87.073202767668803</v>
      </c>
      <c r="AG111" s="449">
        <f t="shared" si="98"/>
        <v>1.7920260057446515</v>
      </c>
      <c r="AH111" s="449">
        <f t="shared" ref="AH111" si="99">SUM(AH96:AH110)</f>
        <v>4.8743107356253974</v>
      </c>
      <c r="AI111" s="449">
        <f t="shared" ref="AI111" si="100">SUM(AI96:AI110)</f>
        <v>5.1072741163723139</v>
      </c>
      <c r="AJ111" s="449">
        <f t="shared" ref="AJ111" si="101">SUM(AJ96:AJ110)</f>
        <v>0.96052593907913419</v>
      </c>
      <c r="AK111" s="448">
        <f t="shared" ref="AK111:AQ111" si="102">SUM(AK96:AK110)</f>
        <v>3.5302912313170456</v>
      </c>
      <c r="AL111" s="449">
        <f t="shared" si="102"/>
        <v>0</v>
      </c>
      <c r="AM111" s="445">
        <f t="shared" si="102"/>
        <v>0.39424572126382962</v>
      </c>
      <c r="AN111" s="445">
        <f t="shared" si="102"/>
        <v>440.83839741319593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107.52156034468096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412</v>
      </c>
      <c r="I114" s="230">
        <f t="shared" si="106"/>
        <v>2320</v>
      </c>
      <c r="J114" s="230">
        <f t="shared" si="106"/>
        <v>1189</v>
      </c>
      <c r="K114" s="230">
        <f t="shared" si="106"/>
        <v>4605</v>
      </c>
      <c r="L114" s="230">
        <f t="shared" si="106"/>
        <v>18412</v>
      </c>
      <c r="M114" s="230">
        <f t="shared" si="106"/>
        <v>17647</v>
      </c>
      <c r="N114" s="230">
        <f t="shared" si="106"/>
        <v>7665</v>
      </c>
      <c r="O114" s="230">
        <f t="shared" si="106"/>
        <v>5785</v>
      </c>
      <c r="P114" s="230">
        <f t="shared" si="106"/>
        <v>7165</v>
      </c>
      <c r="Q114" s="230">
        <f t="shared" si="106"/>
        <v>1514</v>
      </c>
      <c r="R114" s="230">
        <f t="shared" si="106"/>
        <v>66714</v>
      </c>
      <c r="S114" s="230">
        <f t="shared" si="106"/>
        <v>898</v>
      </c>
      <c r="T114" s="231">
        <f>SUM(T77,T111,T92)</f>
        <v>88270</v>
      </c>
      <c r="U114" s="337">
        <f>SUM(U77,U111,U92)</f>
        <v>2074978.6900000051</v>
      </c>
      <c r="V114" s="354">
        <f>SUM(V77,V111,V92)</f>
        <v>7253.4503212250556</v>
      </c>
      <c r="W114" s="239"/>
      <c r="X114" s="404"/>
      <c r="Y114" s="445">
        <f>SUM(Y77,Y111,Y92)</f>
        <v>6338.360710223189</v>
      </c>
      <c r="Z114" s="447">
        <f>SUM(Z77,Z111,Z92)</f>
        <v>59.538673443286193</v>
      </c>
      <c r="AA114" s="448">
        <f t="shared" ref="AA114:AX114" si="107">SUM(AA77,AA111,AA92)</f>
        <v>50.388784807726559</v>
      </c>
      <c r="AB114" s="448">
        <f t="shared" si="107"/>
        <v>53.557685154097676</v>
      </c>
      <c r="AC114" s="448">
        <f t="shared" si="107"/>
        <v>57.576675218917259</v>
      </c>
      <c r="AD114" s="444">
        <f t="shared" si="107"/>
        <v>427245.19887345837</v>
      </c>
      <c r="AE114" s="449">
        <f t="shared" si="107"/>
        <v>1394.3139142345647</v>
      </c>
      <c r="AF114" s="449">
        <f t="shared" si="107"/>
        <v>225.98212101213784</v>
      </c>
      <c r="AG114" s="449">
        <f t="shared" si="107"/>
        <v>138.83752958428647</v>
      </c>
      <c r="AH114" s="449">
        <f t="shared" si="107"/>
        <v>147.5711115492231</v>
      </c>
      <c r="AI114" s="449">
        <f t="shared" si="107"/>
        <v>64.118788994386165</v>
      </c>
      <c r="AJ114" s="449">
        <f t="shared" si="107"/>
        <v>86.352056697335144</v>
      </c>
      <c r="AK114" s="448">
        <f>SUM(AK77,AK111,AK92)</f>
        <v>57.935587190425757</v>
      </c>
      <c r="AL114" s="449">
        <f t="shared" si="107"/>
        <v>267.62139223600212</v>
      </c>
      <c r="AM114" s="445">
        <f>SUM(AM77,AM111,AM92)</f>
        <v>4373.1487435088302</v>
      </c>
      <c r="AN114" s="445">
        <f>SUM(AN77,AN111,AN92)</f>
        <v>2466.0359526023503</v>
      </c>
      <c r="AO114" s="445">
        <f t="shared" ref="AO114" si="108">SUM(AO77,AO111,AO92)</f>
        <v>907.75151659866413</v>
      </c>
      <c r="AP114" s="449">
        <f>SUM(AP77,AP111,AP92)</f>
        <v>233.35335464446851</v>
      </c>
      <c r="AQ114" s="445">
        <f t="shared" ref="AQ114" si="109">SUM(AQ77,AQ111,AQ92)</f>
        <v>1799.9107854011463</v>
      </c>
      <c r="AR114" s="445">
        <f>SUM(AR77,AR111,AR92)</f>
        <v>6656.2610650979632</v>
      </c>
      <c r="AS114" s="445">
        <f>SUM(AS77,AS111,AS92)</f>
        <v>9605.8290984620617</v>
      </c>
      <c r="AT114" s="445">
        <f t="shared" si="107"/>
        <v>716.26312965668183</v>
      </c>
      <c r="AU114" s="445">
        <f t="shared" si="107"/>
        <v>1194.8923187737732</v>
      </c>
      <c r="AV114" s="445">
        <f>SUM(AV77,AV111,AV92)</f>
        <v>13450.54173663726</v>
      </c>
      <c r="AW114" s="449">
        <f>SUM(AW77,AW111,AW92)</f>
        <v>246.63360831120366</v>
      </c>
      <c r="AX114" s="449">
        <f t="shared" si="107"/>
        <v>254.73579279583376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412</v>
      </c>
      <c r="I117" s="230">
        <v>2320</v>
      </c>
      <c r="J117" s="230">
        <v>1189</v>
      </c>
      <c r="K117" s="230">
        <v>4605</v>
      </c>
      <c r="L117" s="230">
        <v>18412</v>
      </c>
      <c r="M117" s="230">
        <v>17647</v>
      </c>
      <c r="N117" s="230">
        <v>7665</v>
      </c>
      <c r="O117" s="230">
        <v>5785</v>
      </c>
      <c r="P117" s="230">
        <v>7165</v>
      </c>
      <c r="Q117" s="230">
        <v>1514</v>
      </c>
      <c r="R117" s="446">
        <v>66714</v>
      </c>
      <c r="S117" s="446">
        <v>898</v>
      </c>
      <c r="T117" s="231">
        <v>88270</v>
      </c>
      <c r="U117" s="337">
        <v>2074978.6900000051</v>
      </c>
      <c r="V117" s="354">
        <v>7253.4503212250556</v>
      </c>
      <c r="W117" s="239"/>
      <c r="X117" s="442"/>
      <c r="Y117" s="443"/>
      <c r="Z117" s="465">
        <v>58.183671741705496</v>
      </c>
      <c r="AA117" s="280">
        <v>49.009440327357424</v>
      </c>
      <c r="AB117" s="280">
        <v>52.075439685257237</v>
      </c>
      <c r="AC117" s="280">
        <v>56.179142447000395</v>
      </c>
      <c r="AD117" s="230">
        <v>91410.280472638318</v>
      </c>
      <c r="AE117" s="310">
        <v>1337.8307836994643</v>
      </c>
      <c r="AF117" s="310">
        <v>67.821710939925254</v>
      </c>
      <c r="AG117" s="310">
        <v>32.830931648424169</v>
      </c>
      <c r="AH117" s="310">
        <v>138.16468059794929</v>
      </c>
      <c r="AI117" s="310">
        <v>56.286091622603969</v>
      </c>
      <c r="AJ117" s="310">
        <v>84.232071940133437</v>
      </c>
      <c r="AK117" s="280">
        <v>49.221525953223228</v>
      </c>
      <c r="AL117" s="310">
        <v>248.6184132019462</v>
      </c>
      <c r="AM117" s="354">
        <v>4066.6744985136643</v>
      </c>
      <c r="AN117" s="354">
        <v>1616.7556299298185</v>
      </c>
      <c r="AO117" s="354">
        <v>981.08766352943894</v>
      </c>
      <c r="AP117" s="310">
        <v>242.18392001069759</v>
      </c>
      <c r="AQ117" s="354">
        <v>1681.5472632191279</v>
      </c>
      <c r="AR117" s="354">
        <v>6181.0369796508076</v>
      </c>
      <c r="AS117" s="354">
        <v>8896.0574099148307</v>
      </c>
      <c r="AT117" s="354">
        <v>639.01683320205848</v>
      </c>
      <c r="AU117" s="354">
        <v>1237.9491235595438</v>
      </c>
      <c r="AV117" s="354">
        <v>12783.023385835997</v>
      </c>
      <c r="AW117" s="310">
        <v>277.46735431754325</v>
      </c>
      <c r="AX117" s="310">
        <v>235.93530165571673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0.87384078328569648</v>
      </c>
      <c r="Z119" s="44">
        <f t="shared" ref="Z119:AX119" si="110">Z114/Z117</f>
        <v>1.0232883498242591</v>
      </c>
      <c r="AA119" s="44">
        <f t="shared" si="110"/>
        <v>1.0281444650490974</v>
      </c>
      <c r="AB119" s="44">
        <f t="shared" si="110"/>
        <v>1.0284634268630106</v>
      </c>
      <c r="AC119" s="44">
        <f t="shared" si="110"/>
        <v>1.0248763635585094</v>
      </c>
      <c r="AD119" s="44">
        <f t="shared" si="110"/>
        <v>4.6739294165205516</v>
      </c>
      <c r="AE119" s="44">
        <f t="shared" si="110"/>
        <v>1.0422199363501783</v>
      </c>
      <c r="AF119" s="44">
        <f t="shared" si="110"/>
        <v>3.3320026563810377</v>
      </c>
      <c r="AG119" s="44">
        <f t="shared" si="110"/>
        <v>4.2288635324471651</v>
      </c>
      <c r="AH119" s="44">
        <f t="shared" si="110"/>
        <v>1.0680812991465305</v>
      </c>
      <c r="AI119" s="44">
        <f t="shared" si="110"/>
        <v>1.1391586650624124</v>
      </c>
      <c r="AJ119" s="44">
        <f t="shared" si="110"/>
        <v>1.0251683795539122</v>
      </c>
      <c r="AK119" s="44">
        <f t="shared" si="110"/>
        <v>1.1770376084131113</v>
      </c>
      <c r="AL119" s="44">
        <f t="shared" si="110"/>
        <v>1.0764343187188645</v>
      </c>
      <c r="AM119" s="44">
        <f t="shared" si="110"/>
        <v>1.0753623741234219</v>
      </c>
      <c r="AN119" s="44">
        <f t="shared" si="110"/>
        <v>1.5252991280502906</v>
      </c>
      <c r="AO119" s="44">
        <f t="shared" si="110"/>
        <v>0.92525015892366869</v>
      </c>
      <c r="AP119" s="44">
        <f t="shared" si="110"/>
        <v>0.96353777176519806</v>
      </c>
      <c r="AQ119" s="44">
        <f t="shared" si="110"/>
        <v>1.0703896493253631</v>
      </c>
      <c r="AR119" s="44">
        <f t="shared" si="110"/>
        <v>1.0768842003391481</v>
      </c>
      <c r="AS119" s="44">
        <f t="shared" si="110"/>
        <v>1.0797849716837682</v>
      </c>
      <c r="AT119" s="44">
        <f t="shared" si="110"/>
        <v>1.1208830385070589</v>
      </c>
      <c r="AU119" s="44">
        <f t="shared" si="110"/>
        <v>0.96521924530955938</v>
      </c>
      <c r="AV119" s="44">
        <f t="shared" si="110"/>
        <v>1.0522191292821146</v>
      </c>
      <c r="AW119" s="44">
        <f t="shared" si="110"/>
        <v>0.88887432872174077</v>
      </c>
      <c r="AX119" s="44">
        <f t="shared" si="110"/>
        <v>1.0796849433220943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1762</v>
      </c>
      <c r="D2" s="38">
        <v>1126.5646551724101</v>
      </c>
      <c r="E2" s="38">
        <v>29496.61</v>
      </c>
      <c r="F2" s="38">
        <v>0.11962741778425801</v>
      </c>
      <c r="G2" s="38">
        <v>16.7404143019297</v>
      </c>
      <c r="H2" s="38">
        <v>7.81565796190488</v>
      </c>
      <c r="I2" s="38">
        <v>5.5315717983440704</v>
      </c>
      <c r="J2" s="38">
        <v>6.1520393385851904</v>
      </c>
      <c r="K2" s="38">
        <v>7.1951904216638098</v>
      </c>
      <c r="L2" s="38">
        <v>12214.916375115199</v>
      </c>
      <c r="M2" s="38">
        <v>84.098074702333605</v>
      </c>
      <c r="N2" s="38">
        <v>11.9986300037612</v>
      </c>
      <c r="O2" s="38">
        <v>0.83739192448981103</v>
      </c>
      <c r="P2" s="38">
        <v>1.7944112667638701</v>
      </c>
      <c r="Q2" s="38">
        <v>0.84935466626823997</v>
      </c>
      <c r="R2" s="38">
        <v>1.4355290134111001</v>
      </c>
      <c r="S2" s="38">
        <v>6.4598805603500002E-3</v>
      </c>
      <c r="T2" s="38">
        <v>1.4355290134111001</v>
      </c>
      <c r="U2" s="38">
        <v>2.0336661023323801</v>
      </c>
      <c r="V2" s="38">
        <v>3.3495676979592201E-2</v>
      </c>
      <c r="W2" s="38">
        <v>1.7944112667638599E-2</v>
      </c>
      <c r="X2" s="38">
        <v>5.98137088921291E-2</v>
      </c>
      <c r="Y2" s="38">
        <v>0.55028612180759195</v>
      </c>
      <c r="Z2" s="38">
        <v>0.55028612180759195</v>
      </c>
      <c r="AA2" s="38">
        <v>3.7084499513120099</v>
      </c>
      <c r="AB2" s="38">
        <v>6.6991353959184305E-2</v>
      </c>
      <c r="AC2" s="38">
        <v>9.5701934227405694E-2</v>
      </c>
      <c r="AD2" s="38">
        <v>3.2299402801749899</v>
      </c>
      <c r="AE2" s="38">
        <v>2.1532935201166399E-2</v>
      </c>
      <c r="AF2" s="38">
        <v>104.31510830787499</v>
      </c>
      <c r="AG2" s="38">
        <v>21.233866656705999</v>
      </c>
      <c r="AH2" s="38">
        <v>9.9817117399184401</v>
      </c>
      <c r="AI2" s="38">
        <v>6</v>
      </c>
      <c r="AJ2" s="38">
        <v>50</v>
      </c>
      <c r="AK2" s="38">
        <v>51</v>
      </c>
      <c r="AL2" s="38">
        <v>89</v>
      </c>
      <c r="AM2" s="38">
        <v>92</v>
      </c>
      <c r="AN2" s="38">
        <v>147</v>
      </c>
      <c r="AO2" s="38">
        <v>317</v>
      </c>
      <c r="AP2" s="38">
        <v>509</v>
      </c>
      <c r="AQ2" s="38">
        <v>433</v>
      </c>
      <c r="AR2" s="38">
        <v>65</v>
      </c>
      <c r="AS2" s="38">
        <v>3</v>
      </c>
    </row>
    <row r="3" spans="1:45" x14ac:dyDescent="0.25">
      <c r="A3" s="38" t="s">
        <v>293</v>
      </c>
      <c r="B3" s="38" t="s">
        <v>222</v>
      </c>
      <c r="C3" s="38">
        <v>872</v>
      </c>
      <c r="D3" s="38">
        <v>1065.19444444444</v>
      </c>
      <c r="E3" s="38">
        <v>30437.85</v>
      </c>
      <c r="F3" s="38">
        <v>0.116720023395</v>
      </c>
      <c r="G3" s="38">
        <v>34.905791284403598</v>
      </c>
      <c r="H3" s="38">
        <v>2.9180005848749899</v>
      </c>
      <c r="I3" s="38">
        <v>2.0612756131557002</v>
      </c>
      <c r="J3" s="38">
        <v>2.2962719269242999</v>
      </c>
      <c r="K3" s="38">
        <v>2.6830042711064301</v>
      </c>
      <c r="L3" s="38">
        <v>11918.048148816601</v>
      </c>
      <c r="M3" s="38">
        <v>67.114013452124794</v>
      </c>
      <c r="N3" s="38">
        <v>11.035878211997201</v>
      </c>
      <c r="O3" s="38">
        <v>0.59527211931450497</v>
      </c>
      <c r="P3" s="38">
        <v>3.3848806784550201</v>
      </c>
      <c r="Q3" s="38">
        <v>1.86752037432</v>
      </c>
      <c r="R3" s="38">
        <v>1.050480210555</v>
      </c>
      <c r="S3" s="38">
        <v>1.16720023395E-3</v>
      </c>
      <c r="T3" s="38">
        <v>1.2839202573449999</v>
      </c>
      <c r="U3" s="38">
        <v>0.723664145049005</v>
      </c>
      <c r="V3" s="38">
        <v>3.26816065505997E-2</v>
      </c>
      <c r="W3" s="38">
        <v>2.56784051468999E-2</v>
      </c>
      <c r="X3" s="38">
        <v>5.8360011697500103E-2</v>
      </c>
      <c r="Y3" s="38">
        <v>0.53691210761700303</v>
      </c>
      <c r="Z3" s="38">
        <v>0.53691210761700303</v>
      </c>
      <c r="AA3" s="38">
        <v>3.61832072524499</v>
      </c>
      <c r="AB3" s="38">
        <v>6.5363213101199497E-2</v>
      </c>
      <c r="AC3" s="38">
        <v>9.3376018716000903E-2</v>
      </c>
      <c r="AD3" s="38">
        <v>3.1514406316649901</v>
      </c>
      <c r="AE3" s="38">
        <v>2.10096042111E-2</v>
      </c>
      <c r="AF3" s="38">
        <v>101.77986040044</v>
      </c>
      <c r="AG3" s="38">
        <v>46.688009357999803</v>
      </c>
      <c r="AH3" s="38">
        <v>9.7391187520787401</v>
      </c>
      <c r="AI3" s="38">
        <v>1</v>
      </c>
      <c r="AJ3" s="38">
        <v>7</v>
      </c>
      <c r="AK3" s="38">
        <v>4</v>
      </c>
      <c r="AL3" s="38">
        <v>11</v>
      </c>
      <c r="AM3" s="38">
        <v>26</v>
      </c>
      <c r="AN3" s="38">
        <v>62</v>
      </c>
      <c r="AO3" s="38">
        <v>164</v>
      </c>
      <c r="AP3" s="38">
        <v>294</v>
      </c>
      <c r="AQ3" s="38">
        <v>256</v>
      </c>
      <c r="AR3" s="38">
        <v>47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32</v>
      </c>
      <c r="D4" s="38">
        <v>1525.8728358209</v>
      </c>
      <c r="E4" s="38">
        <v>6194</v>
      </c>
      <c r="F4" s="38">
        <v>3.4024522842268701E-2</v>
      </c>
      <c r="G4" s="38">
        <v>193.5625</v>
      </c>
      <c r="H4" s="38">
        <v>1.27024885277803</v>
      </c>
      <c r="I4" s="38">
        <v>0.90187668547240096</v>
      </c>
      <c r="J4" s="38">
        <v>1.0034965936946401</v>
      </c>
      <c r="K4" s="38">
        <v>1.16862894455579</v>
      </c>
      <c r="L4" s="38">
        <v>3461.6379417109902</v>
      </c>
      <c r="M4" s="38">
        <v>34.517878423481498</v>
      </c>
      <c r="N4" s="38">
        <v>1.5651280507443599</v>
      </c>
      <c r="O4" s="38">
        <v>0.248379016748561</v>
      </c>
      <c r="P4" s="38">
        <v>3.6065994212804799</v>
      </c>
      <c r="Q4" s="38">
        <v>1.58214031216549</v>
      </c>
      <c r="R4" s="38">
        <v>2.1775694619051902</v>
      </c>
      <c r="S4" s="38">
        <v>1.36608459211709E-2</v>
      </c>
      <c r="T4" s="38">
        <v>0.68049045684537302</v>
      </c>
      <c r="U4" s="38">
        <v>0.217756946190519</v>
      </c>
      <c r="V4" s="38">
        <v>9.5268663958352293E-3</v>
      </c>
      <c r="W4" s="38">
        <v>0.31983051471732499</v>
      </c>
      <c r="X4" s="38">
        <v>1.02073568526806E-3</v>
      </c>
      <c r="Y4" s="38">
        <v>1.7012261421134298E-2</v>
      </c>
      <c r="Z4" s="38">
        <v>0.10207356852680601</v>
      </c>
      <c r="AA4" s="38">
        <v>0.10207356852680601</v>
      </c>
      <c r="AB4" s="38">
        <v>1.90537327916705E-2</v>
      </c>
      <c r="AC4" s="38">
        <v>2.7219618273814899E-2</v>
      </c>
      <c r="AD4" s="38">
        <v>0.272196182738149</v>
      </c>
      <c r="AE4" s="38">
        <v>6.1244141116083596E-3</v>
      </c>
      <c r="AF4" s="38">
        <v>2.04147137053612</v>
      </c>
      <c r="AG4" s="38">
        <v>39.553507804137297</v>
      </c>
      <c r="AH4" s="38">
        <v>2.8390061859589002</v>
      </c>
      <c r="AI4" s="38">
        <v>0</v>
      </c>
      <c r="AJ4" s="38">
        <v>0</v>
      </c>
      <c r="AK4" s="38">
        <v>0</v>
      </c>
      <c r="AL4" s="38">
        <v>1</v>
      </c>
      <c r="AM4" s="38">
        <v>6</v>
      </c>
      <c r="AN4" s="38">
        <v>9</v>
      </c>
      <c r="AO4" s="38">
        <v>2</v>
      </c>
      <c r="AP4" s="38">
        <v>9</v>
      </c>
      <c r="AQ4" s="38">
        <v>5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474</v>
      </c>
      <c r="D5" s="38">
        <v>1100.1590909090901</v>
      </c>
      <c r="E5" s="38">
        <v>9097.9999999999909</v>
      </c>
      <c r="F5" s="38">
        <v>3.60332906727273E-2</v>
      </c>
      <c r="G5" s="38">
        <v>19.194092827004201</v>
      </c>
      <c r="H5" s="38">
        <v>0.71466026500909197</v>
      </c>
      <c r="I5" s="38">
        <v>0.57533154107454398</v>
      </c>
      <c r="J5" s="38">
        <v>0.60559950523963602</v>
      </c>
      <c r="K5" s="38">
        <v>0.70096761455345602</v>
      </c>
      <c r="L5" s="38">
        <v>3679.2872440108399</v>
      </c>
      <c r="M5" s="38">
        <v>7.1345915531999804</v>
      </c>
      <c r="N5" s="38">
        <v>3.0538213845136402</v>
      </c>
      <c r="O5" s="38">
        <v>0.25223303470909098</v>
      </c>
      <c r="P5" s="38">
        <v>5.7653265076363598E-2</v>
      </c>
      <c r="Q5" s="38">
        <v>3.2429961605454499E-2</v>
      </c>
      <c r="R5" s="38">
        <v>3.1709295791999999E-2</v>
      </c>
      <c r="S5" s="38">
        <v>3.6033290672727199E-5</v>
      </c>
      <c r="T5" s="38">
        <v>3.6033290672727201E-3</v>
      </c>
      <c r="U5" s="38">
        <v>1.0809987201818199E-2</v>
      </c>
      <c r="V5" s="38">
        <v>5.0446606941818304E-3</v>
      </c>
      <c r="W5" s="38">
        <v>1.8016645336363699E-2</v>
      </c>
      <c r="X5" s="38">
        <v>1.0809987201818199E-3</v>
      </c>
      <c r="Y5" s="38">
        <v>1.8016645336363699E-2</v>
      </c>
      <c r="Z5" s="38">
        <v>0.108099872018181</v>
      </c>
      <c r="AA5" s="38">
        <v>0.108099872018181</v>
      </c>
      <c r="AB5" s="38">
        <v>2.0178642776727301E-2</v>
      </c>
      <c r="AC5" s="38">
        <v>2.8826632538181799E-2</v>
      </c>
      <c r="AD5" s="38">
        <v>0.28826632538181801</v>
      </c>
      <c r="AE5" s="38">
        <v>6.4859923210909198E-3</v>
      </c>
      <c r="AF5" s="38">
        <v>2.1619974403636402</v>
      </c>
      <c r="AG5" s="38">
        <v>0.81074904013636095</v>
      </c>
      <c r="AH5" s="38">
        <v>1.5033088868661799</v>
      </c>
      <c r="AI5" s="38">
        <v>0</v>
      </c>
      <c r="AJ5" s="38">
        <v>0</v>
      </c>
      <c r="AK5" s="38">
        <v>0</v>
      </c>
      <c r="AL5" s="38">
        <v>0</v>
      </c>
      <c r="AM5" s="38">
        <v>1</v>
      </c>
      <c r="AN5" s="38">
        <v>1</v>
      </c>
      <c r="AO5" s="38">
        <v>8</v>
      </c>
      <c r="AP5" s="38">
        <v>58</v>
      </c>
      <c r="AQ5" s="38">
        <v>348</v>
      </c>
      <c r="AR5" s="38">
        <v>58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89</v>
      </c>
      <c r="D6" s="38">
        <v>1075.9523809523801</v>
      </c>
      <c r="E6" s="38">
        <v>2979.7</v>
      </c>
      <c r="F6" s="38">
        <v>1.15416551142857E-2</v>
      </c>
      <c r="G6" s="38">
        <v>33.479775280898899</v>
      </c>
      <c r="H6" s="38">
        <v>0.23083310228571399</v>
      </c>
      <c r="I6" s="38">
        <v>0.186205369177143</v>
      </c>
      <c r="J6" s="38">
        <v>0.19590035947314299</v>
      </c>
      <c r="K6" s="38">
        <v>0.222600054970857</v>
      </c>
      <c r="L6" s="38">
        <v>1178.49532040949</v>
      </c>
      <c r="M6" s="38">
        <v>1.70816495691429</v>
      </c>
      <c r="N6" s="38">
        <v>0.91179075402857102</v>
      </c>
      <c r="O6" s="38">
        <v>8.0791585799999996E-2</v>
      </c>
      <c r="P6" s="38">
        <v>1.7312482671428601E-2</v>
      </c>
      <c r="Q6" s="38">
        <v>1.01566565005714E-2</v>
      </c>
      <c r="R6" s="38">
        <v>1.0502906154E-2</v>
      </c>
      <c r="S6" s="38">
        <v>1.15416551142857E-4</v>
      </c>
      <c r="T6" s="38">
        <v>1.15416551142857E-3</v>
      </c>
      <c r="U6" s="38">
        <v>3.4624965342857101E-3</v>
      </c>
      <c r="V6" s="38">
        <v>1.615831716E-3</v>
      </c>
      <c r="W6" s="38">
        <v>5.5399944548571401E-3</v>
      </c>
      <c r="X6" s="38">
        <v>3.4624965342857099E-4</v>
      </c>
      <c r="Y6" s="38">
        <v>5.7708275571428597E-3</v>
      </c>
      <c r="Z6" s="38">
        <v>3.4624965342857097E-2</v>
      </c>
      <c r="AA6" s="38">
        <v>3.4624965342857097E-2</v>
      </c>
      <c r="AB6" s="38">
        <v>6.4633268640000002E-3</v>
      </c>
      <c r="AC6" s="38">
        <v>9.2333240914285707E-3</v>
      </c>
      <c r="AD6" s="38">
        <v>9.23332409142857E-2</v>
      </c>
      <c r="AE6" s="38">
        <v>2.07749792057143E-3</v>
      </c>
      <c r="AF6" s="38">
        <v>0.692499306857143</v>
      </c>
      <c r="AG6" s="38">
        <v>0.25391641251428598</v>
      </c>
      <c r="AH6" s="38">
        <v>0.48151785136800002</v>
      </c>
      <c r="AI6" s="38">
        <v>0</v>
      </c>
      <c r="AJ6" s="38">
        <v>0</v>
      </c>
      <c r="AK6" s="38">
        <v>0</v>
      </c>
      <c r="AL6" s="38">
        <v>0</v>
      </c>
      <c r="AM6" s="38">
        <v>1</v>
      </c>
      <c r="AN6" s="38">
        <v>0</v>
      </c>
      <c r="AO6" s="38">
        <v>2</v>
      </c>
      <c r="AP6" s="38">
        <v>8</v>
      </c>
      <c r="AQ6" s="38">
        <v>66</v>
      </c>
      <c r="AR6" s="38">
        <v>12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20</v>
      </c>
      <c r="D7" s="38">
        <v>1069.04589371981</v>
      </c>
      <c r="E7" s="38">
        <v>4198.2</v>
      </c>
      <c r="F7" s="38">
        <v>1.6157046495652201E-2</v>
      </c>
      <c r="G7" s="38">
        <v>209.91</v>
      </c>
      <c r="H7" s="38">
        <v>0.37699775156521698</v>
      </c>
      <c r="I7" s="38">
        <v>0.29944392838608702</v>
      </c>
      <c r="J7" s="38">
        <v>0.31926323875408702</v>
      </c>
      <c r="K7" s="38">
        <v>0.36482610987182601</v>
      </c>
      <c r="L7" s="38">
        <v>1649.7637035780499</v>
      </c>
      <c r="M7" s="38">
        <v>1.2117784871739099</v>
      </c>
      <c r="N7" s="38">
        <v>1.13099325469565</v>
      </c>
      <c r="O7" s="38">
        <v>0.113099325469565</v>
      </c>
      <c r="P7" s="38">
        <v>8.8863755726087002E-3</v>
      </c>
      <c r="Q7" s="38">
        <v>4.3624025538260896E-3</v>
      </c>
      <c r="R7" s="38">
        <v>6.46281859826087E-3</v>
      </c>
      <c r="S7" s="38">
        <v>1.61570464956522E-4</v>
      </c>
      <c r="T7" s="38">
        <v>1.6157046495652199E-3</v>
      </c>
      <c r="U7" s="38">
        <v>4.8471139486956499E-3</v>
      </c>
      <c r="V7" s="38">
        <v>2.2619865093913001E-3</v>
      </c>
      <c r="W7" s="38">
        <v>7.7553823179130404E-3</v>
      </c>
      <c r="X7" s="38">
        <v>4.8471139486956503E-4</v>
      </c>
      <c r="Y7" s="38">
        <v>8.0785232478260902E-3</v>
      </c>
      <c r="Z7" s="38">
        <v>4.8471139486956499E-2</v>
      </c>
      <c r="AA7" s="38">
        <v>4.8471139486956499E-2</v>
      </c>
      <c r="AB7" s="38">
        <v>9.0479460375652195E-3</v>
      </c>
      <c r="AC7" s="38">
        <v>1.29256371965217E-2</v>
      </c>
      <c r="AD7" s="38">
        <v>0.129256371965217</v>
      </c>
      <c r="AE7" s="38">
        <v>2.90826836921739E-3</v>
      </c>
      <c r="AF7" s="38">
        <v>0.96942278973913099</v>
      </c>
      <c r="AG7" s="38">
        <v>0.10906006384565201</v>
      </c>
      <c r="AH7" s="38">
        <v>0.674071979798609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</v>
      </c>
      <c r="AP7" s="38">
        <v>6</v>
      </c>
      <c r="AQ7" s="38">
        <v>11</v>
      </c>
      <c r="AR7" s="38">
        <v>2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3</v>
      </c>
      <c r="D8" s="38">
        <v>1135</v>
      </c>
      <c r="E8" s="38">
        <v>41</v>
      </c>
      <c r="F8" s="38">
        <v>1.6752600000000001E-4</v>
      </c>
      <c r="G8" s="38">
        <v>13.6666666666667</v>
      </c>
      <c r="H8" s="38">
        <v>3.5738879999999999E-3</v>
      </c>
      <c r="I8" s="38">
        <v>3.0098837999999999E-3</v>
      </c>
      <c r="J8" s="38">
        <v>3.1159835999999999E-3</v>
      </c>
      <c r="K8" s="38">
        <v>3.3616884E-3</v>
      </c>
      <c r="L8" s="38">
        <v>17.105744808000001</v>
      </c>
      <c r="M8" s="38">
        <v>5.0425325999999999E-2</v>
      </c>
      <c r="N8" s="38">
        <v>1.5914970000000001E-2</v>
      </c>
      <c r="O8" s="38">
        <v>1.172682E-3</v>
      </c>
      <c r="P8" s="38">
        <v>3.0154679999999998E-4</v>
      </c>
      <c r="Q8" s="38">
        <v>1.005156E-4</v>
      </c>
      <c r="R8" s="38">
        <v>2.3453640000000001E-4</v>
      </c>
      <c r="S8" s="38">
        <v>9.0464039999999996E-6</v>
      </c>
      <c r="T8" s="38">
        <v>4.5232019999999996E-3</v>
      </c>
      <c r="U8" s="38">
        <v>1.6752600000000001E-4</v>
      </c>
      <c r="V8" s="38">
        <v>4.6907280000000003E-5</v>
      </c>
      <c r="W8" s="38">
        <v>8.3763000000000004E-5</v>
      </c>
      <c r="X8" s="38">
        <v>5.0257799999999997E-6</v>
      </c>
      <c r="Y8" s="38">
        <v>8.3763000000000004E-5</v>
      </c>
      <c r="Z8" s="38">
        <v>5.0257800000000005E-4</v>
      </c>
      <c r="AA8" s="38">
        <v>5.0257800000000005E-4</v>
      </c>
      <c r="AB8" s="38">
        <v>9.3814560000000005E-5</v>
      </c>
      <c r="AC8" s="38">
        <v>1.340208E-4</v>
      </c>
      <c r="AD8" s="38">
        <v>1.3402080000000001E-3</v>
      </c>
      <c r="AE8" s="38">
        <v>3.015468E-5</v>
      </c>
      <c r="AF8" s="38">
        <v>1.0051559999999999E-2</v>
      </c>
      <c r="AG8" s="38">
        <v>2.5128899999999998E-3</v>
      </c>
      <c r="AH8" s="38">
        <v>1.3978369439999999E-2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1</v>
      </c>
      <c r="AO8" s="38">
        <v>0</v>
      </c>
      <c r="AP8" s="38">
        <v>2</v>
      </c>
      <c r="AQ8" s="38">
        <v>0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22</v>
      </c>
      <c r="D9" s="38">
        <v>1037</v>
      </c>
      <c r="E9" s="38">
        <v>876</v>
      </c>
      <c r="F9" s="38">
        <v>3.2702832000000002E-3</v>
      </c>
      <c r="G9" s="38">
        <v>39.818181818181799</v>
      </c>
      <c r="H9" s="38">
        <v>6.5405664000000002E-2</v>
      </c>
      <c r="I9" s="38">
        <v>5.5115172864E-2</v>
      </c>
      <c r="J9" s="38">
        <v>5.7317163551999999E-2</v>
      </c>
      <c r="K9" s="38">
        <v>6.1001682623999999E-2</v>
      </c>
      <c r="L9" s="38">
        <v>333.92207698559997</v>
      </c>
      <c r="M9" s="38">
        <v>0.53305616160000002</v>
      </c>
      <c r="N9" s="38">
        <v>0.29105520480000002</v>
      </c>
      <c r="O9" s="38">
        <v>1.4389246079999999E-2</v>
      </c>
      <c r="P9" s="38">
        <v>2.1583869119999998E-3</v>
      </c>
      <c r="Q9" s="38">
        <v>6.5405664000000002E-4</v>
      </c>
      <c r="R9" s="38">
        <v>1.6351416000000001E-3</v>
      </c>
      <c r="S9" s="38">
        <v>3.2702832000000002E-5</v>
      </c>
      <c r="T9" s="38">
        <v>0.14389246080000001</v>
      </c>
      <c r="U9" s="38">
        <v>3.2702832000000002E-3</v>
      </c>
      <c r="V9" s="38">
        <v>9.1567929599999998E-4</v>
      </c>
      <c r="W9" s="38">
        <v>3.9243398399999999E-3</v>
      </c>
      <c r="X9" s="38">
        <v>9.8108496E-5</v>
      </c>
      <c r="Y9" s="38">
        <v>1.6351416000000001E-3</v>
      </c>
      <c r="Z9" s="38">
        <v>9.8108495999999993E-3</v>
      </c>
      <c r="AA9" s="38">
        <v>9.8108495999999993E-3</v>
      </c>
      <c r="AB9" s="38">
        <v>1.831358592E-3</v>
      </c>
      <c r="AC9" s="38">
        <v>2.6162265600000001E-3</v>
      </c>
      <c r="AD9" s="38">
        <v>2.6162265600000002E-2</v>
      </c>
      <c r="AE9" s="38">
        <v>5.8865097600000003E-4</v>
      </c>
      <c r="AF9" s="38">
        <v>0.19621699200000001</v>
      </c>
      <c r="AG9" s="38">
        <v>1.6351416000000001E-2</v>
      </c>
      <c r="AH9" s="38">
        <v>0.27287243020800001</v>
      </c>
      <c r="AI9" s="38">
        <v>0</v>
      </c>
      <c r="AJ9" s="38">
        <v>0</v>
      </c>
      <c r="AK9" s="38">
        <v>1</v>
      </c>
      <c r="AL9" s="38">
        <v>0</v>
      </c>
      <c r="AM9" s="38">
        <v>1</v>
      </c>
      <c r="AN9" s="38">
        <v>3</v>
      </c>
      <c r="AO9" s="38">
        <v>3</v>
      </c>
      <c r="AP9" s="38">
        <v>1</v>
      </c>
      <c r="AQ9" s="38">
        <v>6</v>
      </c>
      <c r="AR9" s="38">
        <v>7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17</v>
      </c>
      <c r="D10" s="38">
        <v>1139.5</v>
      </c>
      <c r="E10" s="38">
        <v>4175</v>
      </c>
      <c r="F10" s="38">
        <v>1.7126684999999999E-2</v>
      </c>
      <c r="G10" s="38">
        <v>245.58823529411799</v>
      </c>
      <c r="H10" s="38">
        <v>0.42245822999999999</v>
      </c>
      <c r="I10" s="38">
        <v>0.35372313420000001</v>
      </c>
      <c r="J10" s="38">
        <v>0.36696777060000002</v>
      </c>
      <c r="K10" s="38">
        <v>0.39596895720000003</v>
      </c>
      <c r="L10" s="38">
        <v>1748.7715519799999</v>
      </c>
      <c r="M10" s="38">
        <v>1.6612884450000001</v>
      </c>
      <c r="N10" s="38">
        <v>1.7726118975</v>
      </c>
      <c r="O10" s="38">
        <v>4.9667386500000001E-2</v>
      </c>
      <c r="P10" s="38">
        <v>1.16461458E-2</v>
      </c>
      <c r="Q10" s="38">
        <v>3.4253370000000001E-3</v>
      </c>
      <c r="R10" s="38">
        <v>8.5633424999999996E-3</v>
      </c>
      <c r="S10" s="38">
        <v>1.0789811549999999E-3</v>
      </c>
      <c r="T10" s="38">
        <v>2.98004319</v>
      </c>
      <c r="U10" s="38">
        <v>1.7126684999999999E-2</v>
      </c>
      <c r="V10" s="38">
        <v>0.188393535</v>
      </c>
      <c r="W10" s="38">
        <v>8.5633424999999996E-3</v>
      </c>
      <c r="X10" s="38">
        <v>5.1380054999999999E-4</v>
      </c>
      <c r="Y10" s="38">
        <v>8.5633424999999996E-3</v>
      </c>
      <c r="Z10" s="38">
        <v>0</v>
      </c>
      <c r="AA10" s="38">
        <v>5.1380055000000001E-2</v>
      </c>
      <c r="AB10" s="38">
        <v>9.5909436000000004E-3</v>
      </c>
      <c r="AC10" s="38">
        <v>1.3701348E-2</v>
      </c>
      <c r="AD10" s="38">
        <v>0.13701347999999999</v>
      </c>
      <c r="AE10" s="38">
        <v>3.0828032999999999E-3</v>
      </c>
      <c r="AF10" s="38">
        <v>1.0276011</v>
      </c>
      <c r="AG10" s="38">
        <v>8.5633424999999999E-2</v>
      </c>
      <c r="AH10" s="38">
        <v>56.141273429999998</v>
      </c>
      <c r="AI10" s="38">
        <v>0</v>
      </c>
      <c r="AJ10" s="38">
        <v>0</v>
      </c>
      <c r="AK10" s="38">
        <v>0</v>
      </c>
      <c r="AL10" s="38">
        <v>0</v>
      </c>
      <c r="AM10" s="38">
        <v>1</v>
      </c>
      <c r="AN10" s="38">
        <v>4</v>
      </c>
      <c r="AO10" s="38">
        <v>1</v>
      </c>
      <c r="AP10" s="38">
        <v>3</v>
      </c>
      <c r="AQ10" s="38">
        <v>8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45" x14ac:dyDescent="0.25">
      <c r="A12" s="38" t="s">
        <v>293</v>
      </c>
      <c r="B12" s="38" t="s">
        <v>231</v>
      </c>
      <c r="C12" s="38">
        <v>1</v>
      </c>
      <c r="D12" s="38">
        <v>2231.6666666666702</v>
      </c>
      <c r="E12" s="38">
        <v>30</v>
      </c>
      <c r="F12" s="38">
        <v>2.4101999999999999E-4</v>
      </c>
      <c r="G12" s="38">
        <v>30</v>
      </c>
      <c r="H12" s="38">
        <v>2.281656E-2</v>
      </c>
      <c r="I12" s="38">
        <v>1.6288131599999998E-2</v>
      </c>
      <c r="J12" s="38">
        <v>1.83625104E-2</v>
      </c>
      <c r="K12" s="38">
        <v>2.1221007600000001E-2</v>
      </c>
      <c r="L12" s="38">
        <v>24.43243842</v>
      </c>
      <c r="M12" s="38">
        <v>0.25138386000000001</v>
      </c>
      <c r="N12" s="38">
        <v>5.2783379999999998E-2</v>
      </c>
      <c r="O12" s="38">
        <v>2.8199340000000001E-3</v>
      </c>
      <c r="P12" s="38">
        <v>6.9895799999999996E-3</v>
      </c>
      <c r="Q12" s="38">
        <v>2.7958319999999998E-3</v>
      </c>
      <c r="R12" s="38">
        <v>4.8203999999999999E-3</v>
      </c>
      <c r="S12" s="38">
        <v>1.012284E-4</v>
      </c>
      <c r="T12" s="38">
        <v>2.3137919999999999E-2</v>
      </c>
      <c r="U12" s="38">
        <v>8.67672E-4</v>
      </c>
      <c r="V12" s="38">
        <v>3.3742799999999998E-5</v>
      </c>
      <c r="W12" s="38">
        <v>1.277406E-3</v>
      </c>
      <c r="X12" s="38">
        <v>2.0004659999999998E-3</v>
      </c>
      <c r="Y12" s="38">
        <v>9.3997799999999995E-4</v>
      </c>
      <c r="Z12" s="38">
        <v>6.9895799999999996E-3</v>
      </c>
      <c r="AA12" s="38">
        <v>7.7126399999999998E-3</v>
      </c>
      <c r="AB12" s="38">
        <v>1.3497119999999999E-4</v>
      </c>
      <c r="AC12" s="38">
        <v>2.024568E-4</v>
      </c>
      <c r="AD12" s="38">
        <v>8.7008219999999997E-2</v>
      </c>
      <c r="AE12" s="38">
        <v>1.542528E-3</v>
      </c>
      <c r="AF12" s="38">
        <v>1.44612E-2</v>
      </c>
      <c r="AG12" s="38">
        <v>6.9895799999999994E-2</v>
      </c>
      <c r="AH12" s="38">
        <v>1.0055354400000001E-2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>
        <v>1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3</v>
      </c>
      <c r="D13" s="38">
        <v>2211.5476190476202</v>
      </c>
      <c r="E13" s="38">
        <v>230</v>
      </c>
      <c r="F13" s="38">
        <v>1.8311614285714301E-3</v>
      </c>
      <c r="G13" s="38">
        <v>76.6666666666667</v>
      </c>
      <c r="H13" s="38">
        <v>0.12573975142857099</v>
      </c>
      <c r="I13" s="38">
        <v>8.8933406714285707E-2</v>
      </c>
      <c r="J13" s="38">
        <v>9.9981414000000005E-2</v>
      </c>
      <c r="K13" s="38">
        <v>0.116400828142857</v>
      </c>
      <c r="L13" s="38">
        <v>185.62666517571401</v>
      </c>
      <c r="M13" s="38">
        <v>1.49605888714286</v>
      </c>
      <c r="N13" s="38">
        <v>0.20692124142857099</v>
      </c>
      <c r="O13" s="38">
        <v>1.8128498142857202E-2</v>
      </c>
      <c r="P13" s="38">
        <v>4.9441358571428597E-2</v>
      </c>
      <c r="Q13" s="38">
        <v>2.0142775714285702E-2</v>
      </c>
      <c r="R13" s="38">
        <v>3.4792067142857097E-2</v>
      </c>
      <c r="S13" s="38">
        <v>5.3103681428571397E-4</v>
      </c>
      <c r="T13" s="38">
        <v>9.8882717142857193E-2</v>
      </c>
      <c r="U13" s="38">
        <v>3.6623228571428602E-4</v>
      </c>
      <c r="V13" s="38">
        <v>1.8311614285714301E-4</v>
      </c>
      <c r="W13" s="38">
        <v>2.19739371428571E-2</v>
      </c>
      <c r="X13" s="38">
        <v>2.5636259999999998E-4</v>
      </c>
      <c r="Y13" s="38">
        <v>9.1558071428571395E-4</v>
      </c>
      <c r="Z13" s="38">
        <v>8.9726909999999993E-2</v>
      </c>
      <c r="AA13" s="38">
        <v>0</v>
      </c>
      <c r="AB13" s="38">
        <v>1.0254503999999999E-3</v>
      </c>
      <c r="AC13" s="38">
        <v>0</v>
      </c>
      <c r="AD13" s="38">
        <v>0</v>
      </c>
      <c r="AE13" s="38">
        <v>0</v>
      </c>
      <c r="AF13" s="38">
        <v>1.07306059714286</v>
      </c>
      <c r="AG13" s="38">
        <v>0.50356939285714297</v>
      </c>
      <c r="AH13" s="38">
        <v>5.4568610571428602E-2</v>
      </c>
      <c r="AI13" s="38">
        <v>0</v>
      </c>
      <c r="AJ13" s="38">
        <v>0</v>
      </c>
      <c r="AK13" s="38">
        <v>0</v>
      </c>
      <c r="AL13" s="38">
        <v>0</v>
      </c>
      <c r="AM13" s="38">
        <v>0</v>
      </c>
      <c r="AN13" s="38">
        <v>0</v>
      </c>
      <c r="AO13" s="38">
        <v>1</v>
      </c>
      <c r="AP13" s="38">
        <v>1</v>
      </c>
      <c r="AQ13" s="38">
        <v>0</v>
      </c>
      <c r="AR13" s="38">
        <v>1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2421</v>
      </c>
      <c r="D14" s="38">
        <v>714.76543209876502</v>
      </c>
      <c r="E14" s="38">
        <v>15616.32</v>
      </c>
      <c r="F14" s="38">
        <v>4.0183220565333903E-2</v>
      </c>
      <c r="G14" s="38">
        <v>6.45035935563818</v>
      </c>
      <c r="H14" s="38">
        <v>3.28162967950218</v>
      </c>
      <c r="I14" s="38">
        <v>3.0169562000452199</v>
      </c>
      <c r="J14" s="38">
        <v>3.1492929397737202</v>
      </c>
      <c r="K14" s="38">
        <v>3.2451968928563502</v>
      </c>
      <c r="L14" s="38">
        <v>4103.0282854850602</v>
      </c>
      <c r="M14" s="38">
        <v>115.406209463637</v>
      </c>
      <c r="N14" s="38">
        <v>2.1297106899626801</v>
      </c>
      <c r="O14" s="38">
        <v>0.176806170487465</v>
      </c>
      <c r="P14" s="38">
        <v>15.872372123306899</v>
      </c>
      <c r="Q14" s="38">
        <v>9.08140784776527</v>
      </c>
      <c r="R14" s="38">
        <v>10.9700192143361</v>
      </c>
      <c r="S14" s="38">
        <v>6.0274830848000699E-3</v>
      </c>
      <c r="T14" s="38">
        <v>39.781388359679298</v>
      </c>
      <c r="U14" s="38">
        <v>4.0183220565333903E-2</v>
      </c>
      <c r="V14" s="38">
        <v>0.1084946955264</v>
      </c>
      <c r="W14" s="38">
        <v>1.4465959403519701E-2</v>
      </c>
      <c r="X14" s="38">
        <v>1.32604627865599E-3</v>
      </c>
      <c r="Y14" s="38">
        <v>7.6348119074132595E-2</v>
      </c>
      <c r="Z14" s="38">
        <v>0.96439729356802295</v>
      </c>
      <c r="AA14" s="38">
        <v>0.15671456020480001</v>
      </c>
      <c r="AB14" s="38">
        <v>2.2502603516586901E-2</v>
      </c>
      <c r="AC14" s="38">
        <v>7.2329797017600297E-2</v>
      </c>
      <c r="AD14" s="38">
        <v>0.80366441130667599</v>
      </c>
      <c r="AE14" s="38">
        <v>7.2329797017598504E-3</v>
      </c>
      <c r="AF14" s="38">
        <v>3.0539247629653601</v>
      </c>
      <c r="AG14" s="38">
        <v>227.035196194132</v>
      </c>
      <c r="AH14" s="38">
        <v>32.331419266867599</v>
      </c>
      <c r="AI14" s="38">
        <v>40</v>
      </c>
      <c r="AJ14" s="38">
        <v>236</v>
      </c>
      <c r="AK14" s="38">
        <v>44</v>
      </c>
      <c r="AL14" s="38">
        <v>233</v>
      </c>
      <c r="AM14" s="38">
        <v>57</v>
      </c>
      <c r="AN14" s="38">
        <v>162</v>
      </c>
      <c r="AO14" s="38">
        <v>361</v>
      </c>
      <c r="AP14" s="38">
        <v>531</v>
      </c>
      <c r="AQ14" s="38">
        <v>668</v>
      </c>
      <c r="AR14" s="38">
        <v>88</v>
      </c>
      <c r="AS14" s="38">
        <v>1</v>
      </c>
    </row>
    <row r="15" spans="1:45" x14ac:dyDescent="0.25">
      <c r="A15" s="38" t="s">
        <v>293</v>
      </c>
      <c r="B15" s="38" t="s">
        <v>234</v>
      </c>
      <c r="C15" s="38">
        <v>6928</v>
      </c>
      <c r="D15" s="38">
        <v>802.59090909090901</v>
      </c>
      <c r="E15" s="38">
        <v>46563.210000000101</v>
      </c>
      <c r="F15" s="38">
        <v>0.13453635255872101</v>
      </c>
      <c r="G15" s="38">
        <v>6.7210176096997802</v>
      </c>
      <c r="H15" s="38">
        <v>16.2340532087536</v>
      </c>
      <c r="I15" s="38">
        <v>14.946091860257001</v>
      </c>
      <c r="J15" s="38">
        <v>15.590072534506399</v>
      </c>
      <c r="K15" s="38">
        <v>16.084269402904098</v>
      </c>
      <c r="L15" s="38">
        <v>13737.237887065599</v>
      </c>
      <c r="M15" s="38">
        <v>293.28924857803497</v>
      </c>
      <c r="N15" s="38">
        <v>8.2067175060824393</v>
      </c>
      <c r="O15" s="38">
        <v>1.3453635255872001</v>
      </c>
      <c r="P15" s="38">
        <v>45.338750812290797</v>
      </c>
      <c r="Q15" s="38">
        <v>16.8170440698417</v>
      </c>
      <c r="R15" s="38">
        <v>36.324815190857002</v>
      </c>
      <c r="S15" s="38">
        <v>1.03592991470225E-3</v>
      </c>
      <c r="T15" s="38">
        <v>120.813644597733</v>
      </c>
      <c r="U15" s="38">
        <v>0.72649630381716601</v>
      </c>
      <c r="V15" s="38">
        <v>0.24216543460571099</v>
      </c>
      <c r="W15" s="38">
        <v>4.70877233955561E-2</v>
      </c>
      <c r="X15" s="38">
        <v>2.5561906986158799E-2</v>
      </c>
      <c r="Y15" s="38">
        <v>0.11839199025168499</v>
      </c>
      <c r="Z15" s="38">
        <v>3.09433610885049E-2</v>
      </c>
      <c r="AA15" s="38">
        <v>0.40360905767617</v>
      </c>
      <c r="AB15" s="38">
        <v>7.5340357432889901E-2</v>
      </c>
      <c r="AC15" s="38">
        <v>0.14798998781460301</v>
      </c>
      <c r="AD15" s="38">
        <v>0.29597997562920703</v>
      </c>
      <c r="AE15" s="38">
        <v>4.1706269293205903E-3</v>
      </c>
      <c r="AF15" s="38">
        <v>5.5159904549081098</v>
      </c>
      <c r="AG15" s="38">
        <v>420.42610174602498</v>
      </c>
      <c r="AH15" s="38">
        <v>72.165299512502202</v>
      </c>
      <c r="AI15" s="38">
        <v>58</v>
      </c>
      <c r="AJ15" s="38">
        <v>800</v>
      </c>
      <c r="AK15" s="38">
        <v>107</v>
      </c>
      <c r="AL15" s="38">
        <v>633</v>
      </c>
      <c r="AM15" s="38">
        <v>255</v>
      </c>
      <c r="AN15" s="38">
        <v>807</v>
      </c>
      <c r="AO15" s="38">
        <v>1284</v>
      </c>
      <c r="AP15" s="38">
        <v>1762</v>
      </c>
      <c r="AQ15" s="38">
        <v>1115</v>
      </c>
      <c r="AR15" s="38">
        <v>106</v>
      </c>
      <c r="AS15" s="38">
        <v>1</v>
      </c>
    </row>
    <row r="16" spans="1:45" x14ac:dyDescent="0.25">
      <c r="A16" s="38" t="s">
        <v>293</v>
      </c>
      <c r="B16" s="38" t="s">
        <v>235</v>
      </c>
      <c r="C16" s="38">
        <v>8458</v>
      </c>
      <c r="D16" s="38">
        <v>646.30198019802003</v>
      </c>
      <c r="E16" s="38">
        <v>58863.6899999999</v>
      </c>
      <c r="F16" s="38">
        <v>0.136957389871535</v>
      </c>
      <c r="G16" s="38">
        <v>6.9595282572712103</v>
      </c>
      <c r="H16" s="38">
        <v>10.226151777075099</v>
      </c>
      <c r="I16" s="38">
        <v>9.3861464525297293</v>
      </c>
      <c r="J16" s="38">
        <v>9.8061491148026505</v>
      </c>
      <c r="K16" s="38">
        <v>10.121151111507199</v>
      </c>
      <c r="L16" s="38">
        <v>13984.445165003201</v>
      </c>
      <c r="M16" s="38">
        <v>431.004905925721</v>
      </c>
      <c r="N16" s="38">
        <v>6.916348188513</v>
      </c>
      <c r="O16" s="38">
        <v>1.2326165088438801</v>
      </c>
      <c r="P16" s="38">
        <v>39.3067708931328</v>
      </c>
      <c r="Q16" s="38">
        <v>18.6262050225324</v>
      </c>
      <c r="R16" s="38">
        <v>6.9848268834492</v>
      </c>
      <c r="S16" s="38">
        <v>1.5065312885869099E-2</v>
      </c>
      <c r="T16" s="38">
        <v>75.463521819221597</v>
      </c>
      <c r="U16" s="38">
        <v>0.136957389871535</v>
      </c>
      <c r="V16" s="38">
        <v>0.26021904075594499</v>
      </c>
      <c r="W16" s="38">
        <v>8.21744339229343E-3</v>
      </c>
      <c r="X16" s="38">
        <v>4.5195938657608403E-3</v>
      </c>
      <c r="Y16" s="38">
        <v>0.26021904075594499</v>
      </c>
      <c r="Z16" s="38">
        <v>3.2869773569170602</v>
      </c>
      <c r="AA16" s="38">
        <v>0.53413382049902602</v>
      </c>
      <c r="AB16" s="38">
        <v>7.6696138328070901E-2</v>
      </c>
      <c r="AC16" s="38">
        <v>0.24652330176878701</v>
      </c>
      <c r="AD16" s="38">
        <v>2.7391477974309102</v>
      </c>
      <c r="AE16" s="38">
        <v>2.4652330176879102E-2</v>
      </c>
      <c r="AF16" s="38">
        <v>10.4087616302375</v>
      </c>
      <c r="AG16" s="38">
        <v>465.65512556323</v>
      </c>
      <c r="AH16" s="38">
        <v>77.545274145270994</v>
      </c>
      <c r="AI16" s="38">
        <v>20</v>
      </c>
      <c r="AJ16" s="38">
        <v>261</v>
      </c>
      <c r="AK16" s="38">
        <v>27</v>
      </c>
      <c r="AL16" s="38">
        <v>229</v>
      </c>
      <c r="AM16" s="38">
        <v>98</v>
      </c>
      <c r="AN16" s="38">
        <v>436</v>
      </c>
      <c r="AO16" s="38">
        <v>1238</v>
      </c>
      <c r="AP16" s="38">
        <v>2993</v>
      </c>
      <c r="AQ16" s="38">
        <v>2694</v>
      </c>
      <c r="AR16" s="38">
        <v>459</v>
      </c>
      <c r="AS16" s="38">
        <v>3</v>
      </c>
    </row>
    <row r="17" spans="1:45" x14ac:dyDescent="0.25">
      <c r="A17" s="38" t="s">
        <v>293</v>
      </c>
      <c r="B17" s="38" t="s">
        <v>236</v>
      </c>
      <c r="C17" s="38">
        <v>51</v>
      </c>
      <c r="D17" s="38">
        <v>783.53451676528596</v>
      </c>
      <c r="E17" s="38">
        <v>385.4</v>
      </c>
      <c r="F17" s="38">
        <v>1.0871071299408299E-3</v>
      </c>
      <c r="G17" s="38">
        <v>7.5568627450980399</v>
      </c>
      <c r="H17" s="38">
        <v>3.2975582941538399E-2</v>
      </c>
      <c r="I17" s="38">
        <v>3.0569452493936101E-2</v>
      </c>
      <c r="J17" s="38">
        <v>3.17725177177373E-2</v>
      </c>
      <c r="K17" s="38">
        <v>3.2765408896416597E-2</v>
      </c>
      <c r="L17" s="38">
        <v>111.002334823998</v>
      </c>
      <c r="M17" s="38">
        <v>0.26960256822532602</v>
      </c>
      <c r="N17" s="38">
        <v>0.13317062341775099</v>
      </c>
      <c r="O17" s="38">
        <v>7.6097499095857998E-3</v>
      </c>
      <c r="P17" s="38">
        <v>1.08710712994083E-2</v>
      </c>
      <c r="Q17" s="38">
        <v>1.63066069491124E-3</v>
      </c>
      <c r="R17" s="38">
        <v>2.7177678248520702E-3</v>
      </c>
      <c r="S17" s="38">
        <v>1.0871071299408301E-5</v>
      </c>
      <c r="T17" s="38">
        <v>1.08710712994083E-4</v>
      </c>
      <c r="U17" s="38">
        <v>1.1958178429349101E-3</v>
      </c>
      <c r="V17" s="38">
        <v>1.52194998191716E-4</v>
      </c>
      <c r="W17" s="38">
        <v>2.2829249728757399E-5</v>
      </c>
      <c r="X17" s="38">
        <v>3.2613213898224898E-5</v>
      </c>
      <c r="Y17" s="38">
        <v>5.4355356497041497E-4</v>
      </c>
      <c r="Z17" s="38">
        <v>3.26132138982249E-3</v>
      </c>
      <c r="AA17" s="38">
        <v>3.26132138982249E-3</v>
      </c>
      <c r="AB17" s="38">
        <v>6.0877999276686399E-4</v>
      </c>
      <c r="AC17" s="38">
        <v>8.6968570395266204E-4</v>
      </c>
      <c r="AD17" s="38">
        <v>8.6968570395266308E-3</v>
      </c>
      <c r="AE17" s="38">
        <v>1.95679283389349E-4</v>
      </c>
      <c r="AF17" s="38">
        <v>6.5226427796449701E-2</v>
      </c>
      <c r="AG17" s="38">
        <v>4.0766517372781003E-2</v>
      </c>
      <c r="AH17" s="38">
        <v>4.5354109461131401E-2</v>
      </c>
      <c r="AI17" s="38">
        <v>0</v>
      </c>
      <c r="AJ17" s="38">
        <v>1</v>
      </c>
      <c r="AK17" s="38">
        <v>0</v>
      </c>
      <c r="AL17" s="38">
        <v>0</v>
      </c>
      <c r="AM17" s="38">
        <v>0</v>
      </c>
      <c r="AN17" s="38">
        <v>0</v>
      </c>
      <c r="AO17" s="38">
        <v>3</v>
      </c>
      <c r="AP17" s="38">
        <v>5</v>
      </c>
      <c r="AQ17" s="38">
        <v>36</v>
      </c>
      <c r="AR17" s="38">
        <v>6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704</v>
      </c>
      <c r="D18" s="38">
        <v>384.62732919254699</v>
      </c>
      <c r="E18" s="38">
        <v>4783.8</v>
      </c>
      <c r="F18" s="38">
        <v>6.6239287826087298E-3</v>
      </c>
      <c r="G18" s="38">
        <v>6.7951704545454499</v>
      </c>
      <c r="H18" s="38">
        <v>1.0311249138260901</v>
      </c>
      <c r="I18" s="38">
        <v>0.94731013496348304</v>
      </c>
      <c r="J18" s="38">
        <v>0.98811353626435305</v>
      </c>
      <c r="K18" s="38">
        <v>1.0198200753704301</v>
      </c>
      <c r="L18" s="38">
        <v>676.35612013461298</v>
      </c>
      <c r="M18" s="38">
        <v>12.9365329124347</v>
      </c>
      <c r="N18" s="38">
        <v>0.44380322843478198</v>
      </c>
      <c r="O18" s="38">
        <v>4.6367501478260797E-2</v>
      </c>
      <c r="P18" s="38">
        <v>1.34465754286957</v>
      </c>
      <c r="Q18" s="38">
        <v>0.90085431443478803</v>
      </c>
      <c r="R18" s="38">
        <v>1.18568325208695</v>
      </c>
      <c r="S18" s="38">
        <v>2.4508536495652201E-4</v>
      </c>
      <c r="T18" s="38">
        <v>0.29145286643478102</v>
      </c>
      <c r="U18" s="38">
        <v>6.6239287826087298E-3</v>
      </c>
      <c r="V18" s="38">
        <v>1.25854646869566E-2</v>
      </c>
      <c r="W18" s="38">
        <v>3.97435726956521E-3</v>
      </c>
      <c r="X18" s="38">
        <v>2.18589649826088E-4</v>
      </c>
      <c r="Y18" s="38">
        <v>1.25854646869566E-2</v>
      </c>
      <c r="Z18" s="38">
        <v>0.158974290782608</v>
      </c>
      <c r="AA18" s="38">
        <v>2.5833322252173999E-2</v>
      </c>
      <c r="AB18" s="38">
        <v>3.7094001182608901E-3</v>
      </c>
      <c r="AC18" s="38">
        <v>1.19230718086956E-2</v>
      </c>
      <c r="AD18" s="38">
        <v>0.132478575652174</v>
      </c>
      <c r="AE18" s="38">
        <v>1.1923071808695601E-3</v>
      </c>
      <c r="AF18" s="38">
        <v>0.50341858747825896</v>
      </c>
      <c r="AG18" s="38">
        <v>22.5213578608695</v>
      </c>
      <c r="AH18" s="38">
        <v>3.7504684767130301</v>
      </c>
      <c r="AI18" s="38">
        <v>5</v>
      </c>
      <c r="AJ18" s="38">
        <v>160</v>
      </c>
      <c r="AK18" s="38">
        <v>42</v>
      </c>
      <c r="AL18" s="38">
        <v>102</v>
      </c>
      <c r="AM18" s="38">
        <v>24</v>
      </c>
      <c r="AN18" s="38">
        <v>46</v>
      </c>
      <c r="AO18" s="38">
        <v>137</v>
      </c>
      <c r="AP18" s="38">
        <v>81</v>
      </c>
      <c r="AQ18" s="38">
        <v>100</v>
      </c>
      <c r="AR18" s="38">
        <v>7</v>
      </c>
      <c r="AS18" s="38">
        <v>0</v>
      </c>
    </row>
    <row r="19" spans="1:45" x14ac:dyDescent="0.25">
      <c r="A19" s="38" t="s">
        <v>293</v>
      </c>
      <c r="B19" s="38" t="s">
        <v>238</v>
      </c>
      <c r="C19" s="38">
        <v>129</v>
      </c>
      <c r="D19" s="38">
        <v>116.5</v>
      </c>
      <c r="E19" s="38">
        <v>856.6</v>
      </c>
      <c r="F19" s="38">
        <v>3.5925804000000097E-4</v>
      </c>
      <c r="G19" s="38">
        <v>6.6403100775193797</v>
      </c>
      <c r="H19" s="38">
        <v>2.191474044E-2</v>
      </c>
      <c r="I19" s="38">
        <v>2.02190424912E-2</v>
      </c>
      <c r="J19" s="38">
        <v>2.10668914656E-2</v>
      </c>
      <c r="K19" s="38">
        <v>2.1672840026399999E-2</v>
      </c>
      <c r="L19" s="38">
        <v>36.683119948319998</v>
      </c>
      <c r="M19" s="38">
        <v>1.778327298</v>
      </c>
      <c r="N19" s="38">
        <v>3.1435078499999998E-2</v>
      </c>
      <c r="O19" s="38">
        <v>4.6703545199999898E-4</v>
      </c>
      <c r="P19" s="38">
        <v>3.7362836160000003E-2</v>
      </c>
      <c r="Q19" s="38">
        <v>1.6166611800000001E-2</v>
      </c>
      <c r="R19" s="38">
        <v>2.550732084E-2</v>
      </c>
      <c r="S19" s="38">
        <v>1.508883768E-5</v>
      </c>
      <c r="T19" s="38">
        <v>2.047770828E-2</v>
      </c>
      <c r="U19" s="38">
        <v>3.5925804000000097E-4</v>
      </c>
      <c r="V19" s="38">
        <v>8.2629349199999996E-4</v>
      </c>
      <c r="W19" s="38">
        <v>1.329254748E-5</v>
      </c>
      <c r="X19" s="38">
        <v>1.1855515320000001E-5</v>
      </c>
      <c r="Y19" s="38">
        <v>6.8259027600000004E-4</v>
      </c>
      <c r="Z19" s="38">
        <v>8.6221929600000004E-3</v>
      </c>
      <c r="AA19" s="38">
        <v>1.4011063559999999E-3</v>
      </c>
      <c r="AB19" s="38">
        <v>2.011845024E-4</v>
      </c>
      <c r="AC19" s="38">
        <v>6.4666447200000096E-4</v>
      </c>
      <c r="AD19" s="38">
        <v>7.1851608000000101E-3</v>
      </c>
      <c r="AE19" s="38">
        <v>6.4666447200000007E-5</v>
      </c>
      <c r="AF19" s="38">
        <v>2.7303611039999998E-2</v>
      </c>
      <c r="AG19" s="38">
        <v>0.40416529499999998</v>
      </c>
      <c r="AH19" s="38">
        <v>0.24623546061599999</v>
      </c>
      <c r="AI19" s="38">
        <v>1</v>
      </c>
      <c r="AJ19" s="38">
        <v>15</v>
      </c>
      <c r="AK19" s="38">
        <v>11</v>
      </c>
      <c r="AL19" s="38">
        <v>55</v>
      </c>
      <c r="AM19" s="38">
        <v>9</v>
      </c>
      <c r="AN19" s="38">
        <v>9</v>
      </c>
      <c r="AO19" s="38">
        <v>5</v>
      </c>
      <c r="AP19" s="38">
        <v>14</v>
      </c>
      <c r="AQ19" s="38">
        <v>10</v>
      </c>
      <c r="AR19" s="38">
        <v>0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1277</v>
      </c>
      <c r="D20" s="38">
        <v>157.488372093023</v>
      </c>
      <c r="E20" s="38">
        <v>6761.45999999997</v>
      </c>
      <c r="F20" s="38">
        <v>3.8334647821395801E-3</v>
      </c>
      <c r="G20" s="38">
        <v>5.2948003132341199</v>
      </c>
      <c r="H20" s="38">
        <v>0.23511917330455501</v>
      </c>
      <c r="I20" s="38">
        <v>0.21641186516771699</v>
      </c>
      <c r="J20" s="38">
        <v>0.225765519236136</v>
      </c>
      <c r="K20" s="38">
        <v>0.232461304388939</v>
      </c>
      <c r="L20" s="38">
        <v>391.42742197470398</v>
      </c>
      <c r="M20" s="38">
        <v>7.9812736764144701</v>
      </c>
      <c r="N20" s="38">
        <v>0.31626084452651199</v>
      </c>
      <c r="O20" s="38">
        <v>4.9835042167814397E-3</v>
      </c>
      <c r="P20" s="38">
        <v>0.46001577385674902</v>
      </c>
      <c r="Q20" s="38">
        <v>0.29517678822474303</v>
      </c>
      <c r="R20" s="38">
        <v>0.26450906996762702</v>
      </c>
      <c r="S20" s="38">
        <v>5.3668506949953499E-4</v>
      </c>
      <c r="T20" s="38">
        <v>0.60952090036018902</v>
      </c>
      <c r="U20" s="38">
        <v>3.8334647821395801E-3</v>
      </c>
      <c r="V20" s="38">
        <v>8.8169689989209196E-3</v>
      </c>
      <c r="W20" s="38">
        <v>2.4150828127479101E-4</v>
      </c>
      <c r="X20" s="38">
        <v>1.26504337810603E-4</v>
      </c>
      <c r="Y20" s="38">
        <v>7.2835830860651799E-3</v>
      </c>
      <c r="Z20" s="38">
        <v>9.2003154771349002E-2</v>
      </c>
      <c r="AA20" s="38">
        <v>1.49505126503442E-2</v>
      </c>
      <c r="AB20" s="38">
        <v>2.14674027799814E-3</v>
      </c>
      <c r="AC20" s="38">
        <v>6.90023660785123E-3</v>
      </c>
      <c r="AD20" s="38">
        <v>7.6669295642790194E-2</v>
      </c>
      <c r="AE20" s="38">
        <v>6.90023660785124E-4</v>
      </c>
      <c r="AF20" s="38">
        <v>0.29134332344260799</v>
      </c>
      <c r="AG20" s="38">
        <v>7.3794197056185498</v>
      </c>
      <c r="AH20" s="38">
        <v>2.6274567616784399</v>
      </c>
      <c r="AI20" s="38">
        <v>27</v>
      </c>
      <c r="AJ20" s="38">
        <v>127</v>
      </c>
      <c r="AK20" s="38">
        <v>95</v>
      </c>
      <c r="AL20" s="38">
        <v>294</v>
      </c>
      <c r="AM20" s="38">
        <v>67</v>
      </c>
      <c r="AN20" s="38">
        <v>118</v>
      </c>
      <c r="AO20" s="38">
        <v>158</v>
      </c>
      <c r="AP20" s="38">
        <v>166</v>
      </c>
      <c r="AQ20" s="38">
        <v>196</v>
      </c>
      <c r="AR20" s="38">
        <v>28</v>
      </c>
      <c r="AS20" s="38">
        <v>1</v>
      </c>
    </row>
    <row r="21" spans="1:45" x14ac:dyDescent="0.25">
      <c r="A21" s="38" t="s">
        <v>293</v>
      </c>
      <c r="B21" s="38" t="s">
        <v>240</v>
      </c>
      <c r="C21" s="38">
        <v>169</v>
      </c>
      <c r="D21" s="38">
        <v>500</v>
      </c>
      <c r="E21" s="38">
        <v>735.8</v>
      </c>
      <c r="F21" s="38">
        <v>1.3244400000000001E-3</v>
      </c>
      <c r="G21" s="38">
        <v>4.3538461538461499</v>
      </c>
      <c r="H21" s="38">
        <v>9.6419231999999896E-2</v>
      </c>
      <c r="I21" s="38">
        <v>8.4234384000000107E-2</v>
      </c>
      <c r="J21" s="38">
        <v>8.9532143999999897E-2</v>
      </c>
      <c r="K21" s="38">
        <v>9.39027959999999E-2</v>
      </c>
      <c r="L21" s="38">
        <v>135.23591952000001</v>
      </c>
      <c r="M21" s="38">
        <v>2.58663132</v>
      </c>
      <c r="N21" s="38">
        <v>8.8737479999999896E-2</v>
      </c>
      <c r="O21" s="38">
        <v>9.2710799999999993E-3</v>
      </c>
      <c r="P21" s="38">
        <v>0.26886132000000001</v>
      </c>
      <c r="Q21" s="38">
        <v>0.18012384000000001</v>
      </c>
      <c r="R21" s="38">
        <v>0.23707476</v>
      </c>
      <c r="S21" s="38">
        <v>4.900428E-5</v>
      </c>
      <c r="T21" s="38">
        <v>0.35892323999999998</v>
      </c>
      <c r="U21" s="38">
        <v>3.4435440000000002E-3</v>
      </c>
      <c r="V21" s="38">
        <v>2.5164359999999999E-3</v>
      </c>
      <c r="W21" s="38">
        <v>7.9466400000000005E-4</v>
      </c>
      <c r="X21" s="38">
        <v>4.370652E-5</v>
      </c>
      <c r="Y21" s="38">
        <v>2.5164359999999999E-3</v>
      </c>
      <c r="Z21" s="38">
        <v>3.1786559999999998E-2</v>
      </c>
      <c r="AA21" s="38">
        <v>5.1653159999999997E-3</v>
      </c>
      <c r="AB21" s="38">
        <v>7.416864E-4</v>
      </c>
      <c r="AC21" s="38">
        <v>2.3839920000000001E-3</v>
      </c>
      <c r="AD21" s="38">
        <v>2.64888E-2</v>
      </c>
      <c r="AE21" s="38">
        <v>2.3839919999999999E-4</v>
      </c>
      <c r="AF21" s="38">
        <v>0.10065744</v>
      </c>
      <c r="AG21" s="38">
        <v>4.5030960000000002</v>
      </c>
      <c r="AH21" s="38">
        <v>0.74989792799999899</v>
      </c>
      <c r="AI21" s="38">
        <v>28</v>
      </c>
      <c r="AJ21" s="38">
        <v>74</v>
      </c>
      <c r="AK21" s="38">
        <v>12</v>
      </c>
      <c r="AL21" s="38">
        <v>23</v>
      </c>
      <c r="AM21" s="38">
        <v>5</v>
      </c>
      <c r="AN21" s="38">
        <v>5</v>
      </c>
      <c r="AO21" s="38">
        <v>9</v>
      </c>
      <c r="AP21" s="38">
        <v>7</v>
      </c>
      <c r="AQ21" s="38">
        <v>6</v>
      </c>
      <c r="AR21" s="38">
        <v>0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469</v>
      </c>
      <c r="D22" s="38">
        <v>500</v>
      </c>
      <c r="E22" s="38">
        <v>2957.4</v>
      </c>
      <c r="F22" s="38">
        <v>5.3233200000000003E-3</v>
      </c>
      <c r="G22" s="38">
        <v>6.3057569296375302</v>
      </c>
      <c r="H22" s="38">
        <v>0.19376884799999999</v>
      </c>
      <c r="I22" s="38">
        <v>0.16928157599999899</v>
      </c>
      <c r="J22" s="38">
        <v>0.179928216</v>
      </c>
      <c r="K22" s="38">
        <v>0.188445528</v>
      </c>
      <c r="L22" s="38">
        <v>543.15963287999898</v>
      </c>
      <c r="M22" s="38">
        <v>4.14154295999999</v>
      </c>
      <c r="N22" s="38">
        <v>0.19696284</v>
      </c>
      <c r="O22" s="38">
        <v>3.7263240000000003E-2</v>
      </c>
      <c r="P22" s="38">
        <v>0.42586560000000001</v>
      </c>
      <c r="Q22" s="38">
        <v>0.239549399999999</v>
      </c>
      <c r="R22" s="38">
        <v>0.319399199999999</v>
      </c>
      <c r="S22" s="38">
        <v>2.6616600000000003E-4</v>
      </c>
      <c r="T22" s="38">
        <v>0.72397152000000198</v>
      </c>
      <c r="U22" s="38">
        <v>1.38406319999999E-2</v>
      </c>
      <c r="V22" s="38">
        <v>3.7795572000000198E-3</v>
      </c>
      <c r="W22" s="38">
        <v>3.1407588000000098E-3</v>
      </c>
      <c r="X22" s="38">
        <v>1.8099288E-3</v>
      </c>
      <c r="Y22" s="38">
        <v>6.6009167999999804E-3</v>
      </c>
      <c r="Z22" s="38">
        <v>3.7369706400000001E-2</v>
      </c>
      <c r="AA22" s="38">
        <v>3.0502623600000101E-2</v>
      </c>
      <c r="AB22" s="38">
        <v>1.4905296E-3</v>
      </c>
      <c r="AC22" s="38">
        <v>4.2054227999999798E-3</v>
      </c>
      <c r="AD22" s="38">
        <v>0.1003978152</v>
      </c>
      <c r="AE22" s="38">
        <v>2.3954940000000002E-3</v>
      </c>
      <c r="AF22" s="38">
        <v>0.78785136</v>
      </c>
      <c r="AG22" s="38">
        <v>5.9887350000000099</v>
      </c>
      <c r="AH22" s="38">
        <v>1.1263080456000001</v>
      </c>
      <c r="AI22" s="38">
        <v>18</v>
      </c>
      <c r="AJ22" s="38">
        <v>110</v>
      </c>
      <c r="AK22" s="38">
        <v>45</v>
      </c>
      <c r="AL22" s="38">
        <v>128</v>
      </c>
      <c r="AM22" s="38">
        <v>20</v>
      </c>
      <c r="AN22" s="38">
        <v>20</v>
      </c>
      <c r="AO22" s="38">
        <v>43</v>
      </c>
      <c r="AP22" s="38">
        <v>33</v>
      </c>
      <c r="AQ22" s="38">
        <v>43</v>
      </c>
      <c r="AR22" s="38">
        <v>8</v>
      </c>
      <c r="AS22" s="38">
        <v>1</v>
      </c>
    </row>
    <row r="23" spans="1:45" x14ac:dyDescent="0.25">
      <c r="A23" s="38" t="s">
        <v>293</v>
      </c>
      <c r="B23" s="38" t="s">
        <v>242</v>
      </c>
      <c r="C23" s="38">
        <v>10025</v>
      </c>
      <c r="D23" s="38">
        <v>1028.05728531572</v>
      </c>
      <c r="E23" s="38">
        <v>192734.21000000101</v>
      </c>
      <c r="F23" s="38">
        <v>0.71331051139225699</v>
      </c>
      <c r="G23" s="38">
        <v>19.225357605985099</v>
      </c>
      <c r="H23" s="38">
        <v>2.13993153417672E-2</v>
      </c>
      <c r="I23" s="38">
        <v>2.13993153417672E-2</v>
      </c>
      <c r="J23" s="38">
        <v>2.13993153417672E-2</v>
      </c>
      <c r="K23" s="38">
        <v>2.13993153417672E-2</v>
      </c>
      <c r="L23" s="38">
        <v>39799.873293641002</v>
      </c>
      <c r="M23" s="38">
        <v>4.5295217473407297</v>
      </c>
      <c r="N23" s="38">
        <v>12.0297074244332</v>
      </c>
      <c r="O23" s="38">
        <v>0.35665525569612799</v>
      </c>
      <c r="P23" s="38">
        <v>0.97010229549336702</v>
      </c>
      <c r="Q23" s="38">
        <v>1.0164674787339301</v>
      </c>
      <c r="R23" s="38">
        <v>0.19116721705312201</v>
      </c>
      <c r="S23" s="38">
        <v>7.0261085372137397E-4</v>
      </c>
      <c r="T23" s="38">
        <v>0</v>
      </c>
      <c r="U23" s="38">
        <v>7.8464156253148603E-5</v>
      </c>
      <c r="V23" s="38">
        <v>8.7737192901249594E-2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2.13993153417672E-2</v>
      </c>
      <c r="AC23" s="38">
        <v>0</v>
      </c>
      <c r="AD23" s="38">
        <v>0</v>
      </c>
      <c r="AE23" s="38">
        <v>0</v>
      </c>
      <c r="AF23" s="38">
        <v>0</v>
      </c>
      <c r="AG23" s="38">
        <v>25.411686968348</v>
      </c>
      <c r="AH23" s="38">
        <v>26.145683484572899</v>
      </c>
      <c r="AI23" s="38">
        <v>4</v>
      </c>
      <c r="AJ23" s="38">
        <v>8</v>
      </c>
      <c r="AK23" s="38">
        <v>4</v>
      </c>
      <c r="AL23" s="38">
        <v>22</v>
      </c>
      <c r="AM23" s="38">
        <v>3019</v>
      </c>
      <c r="AN23" s="38">
        <v>3426</v>
      </c>
      <c r="AO23" s="38">
        <v>1243</v>
      </c>
      <c r="AP23" s="38">
        <v>781</v>
      </c>
      <c r="AQ23" s="38">
        <v>1207</v>
      </c>
      <c r="AR23" s="38">
        <v>226</v>
      </c>
      <c r="AS23" s="38">
        <v>85</v>
      </c>
    </row>
    <row r="24" spans="1:45" x14ac:dyDescent="0.25">
      <c r="A24" s="38" t="s">
        <v>293</v>
      </c>
      <c r="B24" s="38" t="s">
        <v>243</v>
      </c>
      <c r="C24" s="38">
        <v>3014</v>
      </c>
      <c r="D24" s="38">
        <v>1002.25507338563</v>
      </c>
      <c r="E24" s="38">
        <v>106833.60000000001</v>
      </c>
      <c r="F24" s="38">
        <v>0.38546826338898199</v>
      </c>
      <c r="G24" s="38">
        <v>35.4457863304578</v>
      </c>
      <c r="H24" s="38">
        <v>1.15640479016694E-2</v>
      </c>
      <c r="I24" s="38">
        <v>1.15640479016694E-2</v>
      </c>
      <c r="J24" s="38">
        <v>1.15640479016694E-2</v>
      </c>
      <c r="K24" s="38">
        <v>1.15640479016694E-2</v>
      </c>
      <c r="L24" s="38">
        <v>21507.5872240518</v>
      </c>
      <c r="M24" s="38">
        <v>2.4477234725200598</v>
      </c>
      <c r="N24" s="38">
        <v>11.0338807824852</v>
      </c>
      <c r="O24" s="38">
        <v>0.192734131694491</v>
      </c>
      <c r="P24" s="38">
        <v>0.52423683820901401</v>
      </c>
      <c r="Q24" s="38">
        <v>0.54929227532930402</v>
      </c>
      <c r="R24" s="38">
        <v>0.103305494588248</v>
      </c>
      <c r="S24" s="38">
        <v>3.79686239438147E-4</v>
      </c>
      <c r="T24" s="38">
        <v>0</v>
      </c>
      <c r="U24" s="38">
        <v>4.2401508972788201E-5</v>
      </c>
      <c r="V24" s="38">
        <v>4.7412596396844302E-2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1.15640479016694E-2</v>
      </c>
      <c r="AC24" s="38">
        <v>0</v>
      </c>
      <c r="AD24" s="38">
        <v>0</v>
      </c>
      <c r="AE24" s="38">
        <v>0</v>
      </c>
      <c r="AF24" s="38">
        <v>0</v>
      </c>
      <c r="AG24" s="38">
        <v>13.7323068832325</v>
      </c>
      <c r="AH24" s="38">
        <v>14.1289537262598</v>
      </c>
      <c r="AI24" s="38">
        <v>3</v>
      </c>
      <c r="AJ24" s="38">
        <v>2</v>
      </c>
      <c r="AK24" s="38">
        <v>4</v>
      </c>
      <c r="AL24" s="38">
        <v>2</v>
      </c>
      <c r="AM24" s="38">
        <v>801</v>
      </c>
      <c r="AN24" s="38">
        <v>1118</v>
      </c>
      <c r="AO24" s="38">
        <v>482</v>
      </c>
      <c r="AP24" s="38">
        <v>254</v>
      </c>
      <c r="AQ24" s="38">
        <v>274</v>
      </c>
      <c r="AR24" s="38">
        <v>58</v>
      </c>
      <c r="AS24" s="38">
        <v>16</v>
      </c>
    </row>
    <row r="25" spans="1:45" x14ac:dyDescent="0.25">
      <c r="A25" s="38" t="s">
        <v>293</v>
      </c>
      <c r="B25" s="38" t="s">
        <v>244</v>
      </c>
      <c r="C25" s="38">
        <v>2219</v>
      </c>
      <c r="D25" s="38">
        <v>1024.34639484339</v>
      </c>
      <c r="E25" s="38">
        <v>493122.9</v>
      </c>
      <c r="F25" s="38">
        <v>1.8184631933869699</v>
      </c>
      <c r="G25" s="38">
        <v>222.227534925642</v>
      </c>
      <c r="H25" s="38">
        <v>5.4553895801609298E-2</v>
      </c>
      <c r="I25" s="38">
        <v>5.4553895801609298E-2</v>
      </c>
      <c r="J25" s="38">
        <v>5.4553895801609298E-2</v>
      </c>
      <c r="K25" s="38">
        <v>5.4553895801609298E-2</v>
      </c>
      <c r="L25" s="38">
        <v>101462.97233822</v>
      </c>
      <c r="M25" s="38">
        <v>11.5472412780073</v>
      </c>
      <c r="N25" s="38">
        <v>57.105339543715097</v>
      </c>
      <c r="O25" s="38">
        <v>0.90923159669348697</v>
      </c>
      <c r="P25" s="38">
        <v>2.4731099430062802</v>
      </c>
      <c r="Q25" s="38">
        <v>2.5913100505764199</v>
      </c>
      <c r="R25" s="38">
        <v>0.48734813582770897</v>
      </c>
      <c r="S25" s="38">
        <v>1.79118624548617E-3</v>
      </c>
      <c r="T25" s="38">
        <v>0</v>
      </c>
      <c r="U25" s="38">
        <v>2.0003095127256801E-4</v>
      </c>
      <c r="V25" s="38">
        <v>0.223670972786598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5.4553895801609298E-2</v>
      </c>
      <c r="AC25" s="38">
        <v>0</v>
      </c>
      <c r="AD25" s="38">
        <v>0</v>
      </c>
      <c r="AE25" s="38">
        <v>0</v>
      </c>
      <c r="AF25" s="38">
        <v>0</v>
      </c>
      <c r="AG25" s="38">
        <v>64.782751264411104</v>
      </c>
      <c r="AH25" s="38">
        <v>66.653949890406096</v>
      </c>
      <c r="AI25" s="38">
        <v>0</v>
      </c>
      <c r="AJ25" s="38">
        <v>3</v>
      </c>
      <c r="AK25" s="38">
        <v>1</v>
      </c>
      <c r="AL25" s="38">
        <v>7</v>
      </c>
      <c r="AM25" s="38">
        <v>612</v>
      </c>
      <c r="AN25" s="38">
        <v>797</v>
      </c>
      <c r="AO25" s="38">
        <v>326</v>
      </c>
      <c r="AP25" s="38">
        <v>208</v>
      </c>
      <c r="AQ25" s="38">
        <v>214</v>
      </c>
      <c r="AR25" s="38">
        <v>36</v>
      </c>
      <c r="AS25" s="38">
        <v>15</v>
      </c>
    </row>
    <row r="26" spans="1:45" x14ac:dyDescent="0.25">
      <c r="A26" s="38" t="s">
        <v>293</v>
      </c>
      <c r="B26" s="38" t="s">
        <v>245</v>
      </c>
      <c r="C26" s="38">
        <v>2145</v>
      </c>
      <c r="D26" s="38">
        <v>325</v>
      </c>
      <c r="E26" s="38">
        <v>42791.92</v>
      </c>
      <c r="F26" s="38">
        <v>5.0066546400001098E-2</v>
      </c>
      <c r="G26" s="38">
        <v>19.949613053613</v>
      </c>
      <c r="H26" s="38">
        <v>1.5019963919999601E-3</v>
      </c>
      <c r="I26" s="38">
        <v>1.5019963919999601E-3</v>
      </c>
      <c r="J26" s="38">
        <v>1.5019963919999601E-3</v>
      </c>
      <c r="K26" s="38">
        <v>1.5019963919999601E-3</v>
      </c>
      <c r="L26" s="38">
        <v>2793.5130229343699</v>
      </c>
      <c r="M26" s="38">
        <v>0.31792256964000098</v>
      </c>
      <c r="N26" s="38">
        <v>2.3939511724799898</v>
      </c>
      <c r="O26" s="38">
        <v>2.5033273200000501E-2</v>
      </c>
      <c r="P26" s="38">
        <v>6.8090503103999001E-2</v>
      </c>
      <c r="Q26" s="38">
        <v>7.1344828619998094E-2</v>
      </c>
      <c r="R26" s="38">
        <v>1.3417834435199999E-2</v>
      </c>
      <c r="S26" s="38">
        <v>4.9315548204000401E-5</v>
      </c>
      <c r="T26" s="38">
        <v>0</v>
      </c>
      <c r="U26" s="38">
        <v>5.5073201040000397E-6</v>
      </c>
      <c r="V26" s="38">
        <v>6.1581852071998303E-3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1.5019963919999601E-3</v>
      </c>
      <c r="AC26" s="38">
        <v>0</v>
      </c>
      <c r="AD26" s="38">
        <v>0</v>
      </c>
      <c r="AE26" s="38">
        <v>0</v>
      </c>
      <c r="AF26" s="38">
        <v>0</v>
      </c>
      <c r="AG26" s="38">
        <v>1.7836207154999799</v>
      </c>
      <c r="AH26" s="38">
        <v>1.8351391917455999</v>
      </c>
      <c r="AI26" s="38">
        <v>1</v>
      </c>
      <c r="AJ26" s="38">
        <v>3</v>
      </c>
      <c r="AK26" s="38">
        <v>6</v>
      </c>
      <c r="AL26" s="38">
        <v>144</v>
      </c>
      <c r="AM26" s="38">
        <v>763</v>
      </c>
      <c r="AN26" s="38">
        <v>535</v>
      </c>
      <c r="AO26" s="38">
        <v>203</v>
      </c>
      <c r="AP26" s="38">
        <v>139</v>
      </c>
      <c r="AQ26" s="38">
        <v>149</v>
      </c>
      <c r="AR26" s="38">
        <v>20</v>
      </c>
      <c r="AS26" s="38">
        <v>182</v>
      </c>
    </row>
    <row r="27" spans="1:45" x14ac:dyDescent="0.25">
      <c r="A27" s="38" t="s">
        <v>293</v>
      </c>
      <c r="B27" s="38" t="s">
        <v>246</v>
      </c>
      <c r="C27" s="38">
        <v>199</v>
      </c>
      <c r="D27" s="38">
        <v>325</v>
      </c>
      <c r="E27" s="38">
        <v>2889.17</v>
      </c>
      <c r="F27" s="38">
        <v>3.3803289E-3</v>
      </c>
      <c r="G27" s="38">
        <v>14.5184422110553</v>
      </c>
      <c r="H27" s="38">
        <v>1.01409867E-4</v>
      </c>
      <c r="I27" s="38">
        <v>1.01409867E-4</v>
      </c>
      <c r="J27" s="38">
        <v>1.01409867E-4</v>
      </c>
      <c r="K27" s="38">
        <v>1.01409867E-4</v>
      </c>
      <c r="L27" s="38">
        <v>188.60883130440001</v>
      </c>
      <c r="M27" s="38">
        <v>2.1465088515000001E-2</v>
      </c>
      <c r="N27" s="38">
        <v>0.19221070175999999</v>
      </c>
      <c r="O27" s="38">
        <v>1.69016445E-3</v>
      </c>
      <c r="P27" s="38">
        <v>4.5972473040000001E-3</v>
      </c>
      <c r="Q27" s="38">
        <v>4.8169686824999997E-3</v>
      </c>
      <c r="R27" s="38">
        <v>9.0592814520000097E-4</v>
      </c>
      <c r="S27" s="38">
        <v>3.3296239664999999E-6</v>
      </c>
      <c r="T27" s="38">
        <v>0</v>
      </c>
      <c r="U27" s="38">
        <v>3.7183617899999998E-7</v>
      </c>
      <c r="V27" s="38">
        <v>4.1578045470000002E-4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1.01409867E-4</v>
      </c>
      <c r="AC27" s="38">
        <v>0</v>
      </c>
      <c r="AD27" s="38">
        <v>0</v>
      </c>
      <c r="AE27" s="38">
        <v>0</v>
      </c>
      <c r="AF27" s="38">
        <v>0</v>
      </c>
      <c r="AG27" s="38">
        <v>0.12042421706250001</v>
      </c>
      <c r="AH27" s="38">
        <v>0.12390257550060001</v>
      </c>
      <c r="AI27" s="38">
        <v>0</v>
      </c>
      <c r="AJ27" s="38">
        <v>0</v>
      </c>
      <c r="AK27" s="38">
        <v>0</v>
      </c>
      <c r="AL27" s="38">
        <v>0</v>
      </c>
      <c r="AM27" s="38">
        <v>135</v>
      </c>
      <c r="AN27" s="38">
        <v>28</v>
      </c>
      <c r="AO27" s="38">
        <v>10</v>
      </c>
      <c r="AP27" s="38">
        <v>6</v>
      </c>
      <c r="AQ27" s="38">
        <v>10</v>
      </c>
      <c r="AR27" s="38">
        <v>3</v>
      </c>
      <c r="AS27" s="38">
        <v>7</v>
      </c>
    </row>
    <row r="28" spans="1:45" x14ac:dyDescent="0.25">
      <c r="A28" s="38" t="s">
        <v>293</v>
      </c>
      <c r="B28" s="38" t="s">
        <v>247</v>
      </c>
      <c r="C28" s="38">
        <v>1107</v>
      </c>
      <c r="D28" s="38">
        <v>428.99050797253398</v>
      </c>
      <c r="E28" s="38">
        <v>9772.8499999999894</v>
      </c>
      <c r="F28" s="38">
        <v>1.5092855589021801E-2</v>
      </c>
      <c r="G28" s="38">
        <v>8.8282294489611406</v>
      </c>
      <c r="H28" s="38">
        <v>4.5278566767065703E-4</v>
      </c>
      <c r="I28" s="38">
        <v>4.5278566767065703E-4</v>
      </c>
      <c r="J28" s="38">
        <v>4.5278566767065703E-4</v>
      </c>
      <c r="K28" s="38">
        <v>4.5278566767065703E-4</v>
      </c>
      <c r="L28" s="38">
        <v>842.12097044504901</v>
      </c>
      <c r="M28" s="38">
        <v>9.5839632990288207E-2</v>
      </c>
      <c r="N28" s="38">
        <v>0.44860610766139197</v>
      </c>
      <c r="O28" s="38">
        <v>7.5464277945108803E-3</v>
      </c>
      <c r="P28" s="38">
        <v>2.0526283601069398E-2</v>
      </c>
      <c r="Q28" s="38">
        <v>2.1507319214355999E-2</v>
      </c>
      <c r="R28" s="38">
        <v>4.0448852978578398E-3</v>
      </c>
      <c r="S28" s="38">
        <v>1.48664627551863E-5</v>
      </c>
      <c r="T28" s="38">
        <v>0</v>
      </c>
      <c r="U28" s="38">
        <v>1.6602141147923999E-6</v>
      </c>
      <c r="V28" s="38">
        <v>1.85642123744968E-3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4.5278566767065703E-4</v>
      </c>
      <c r="AC28" s="38">
        <v>0</v>
      </c>
      <c r="AD28" s="38">
        <v>0</v>
      </c>
      <c r="AE28" s="38">
        <v>0</v>
      </c>
      <c r="AF28" s="38">
        <v>0</v>
      </c>
      <c r="AG28" s="38">
        <v>0.53768298035889805</v>
      </c>
      <c r="AH28" s="38">
        <v>0.55321352875999696</v>
      </c>
      <c r="AI28" s="38">
        <v>5</v>
      </c>
      <c r="AJ28" s="38">
        <v>39</v>
      </c>
      <c r="AK28" s="38">
        <v>21</v>
      </c>
      <c r="AL28" s="38">
        <v>309</v>
      </c>
      <c r="AM28" s="38">
        <v>166</v>
      </c>
      <c r="AN28" s="38">
        <v>153</v>
      </c>
      <c r="AO28" s="38">
        <v>113</v>
      </c>
      <c r="AP28" s="38">
        <v>58</v>
      </c>
      <c r="AQ28" s="38">
        <v>69</v>
      </c>
      <c r="AR28" s="38">
        <v>27</v>
      </c>
      <c r="AS28" s="38">
        <v>147</v>
      </c>
    </row>
    <row r="29" spans="1:45" x14ac:dyDescent="0.25">
      <c r="A29" s="38" t="s">
        <v>293</v>
      </c>
      <c r="B29" s="38" t="s">
        <v>248</v>
      </c>
      <c r="C29" s="38">
        <v>17500</v>
      </c>
      <c r="D29" s="38">
        <v>985.79070632222101</v>
      </c>
      <c r="E29" s="38">
        <v>364498.41000000399</v>
      </c>
      <c r="F29" s="38">
        <v>1.2935489221699701</v>
      </c>
      <c r="G29" s="38">
        <v>20.828480571428798</v>
      </c>
      <c r="H29" s="38">
        <v>3.8806467665101901E-2</v>
      </c>
      <c r="I29" s="38">
        <v>3.8806467665101901E-2</v>
      </c>
      <c r="J29" s="38">
        <v>3.8806467665101901E-2</v>
      </c>
      <c r="K29" s="38">
        <v>3.8806467665101901E-2</v>
      </c>
      <c r="L29" s="38">
        <v>72174.855661395195</v>
      </c>
      <c r="M29" s="38">
        <v>8.2140356557791403</v>
      </c>
      <c r="N29" s="38">
        <v>21.731621892456101</v>
      </c>
      <c r="O29" s="38">
        <v>0.64677446108498504</v>
      </c>
      <c r="P29" s="38">
        <v>1.7592265341511999</v>
      </c>
      <c r="Q29" s="38">
        <v>1.8433072140923299</v>
      </c>
      <c r="R29" s="38">
        <v>0.34667111114155502</v>
      </c>
      <c r="S29" s="38">
        <v>1.27414568833752E-3</v>
      </c>
      <c r="T29" s="38">
        <v>0</v>
      </c>
      <c r="U29" s="38">
        <v>1.4229038143870299E-4</v>
      </c>
      <c r="V29" s="38">
        <v>0.159106517426919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3.8806467665101901E-2</v>
      </c>
      <c r="AC29" s="38">
        <v>0</v>
      </c>
      <c r="AD29" s="38">
        <v>0</v>
      </c>
      <c r="AE29" s="38">
        <v>0</v>
      </c>
      <c r="AF29" s="38">
        <v>0</v>
      </c>
      <c r="AG29" s="38">
        <v>46.082680352306902</v>
      </c>
      <c r="AH29" s="38">
        <v>47.413742193216301</v>
      </c>
      <c r="AI29" s="38">
        <v>10</v>
      </c>
      <c r="AJ29" s="38">
        <v>10</v>
      </c>
      <c r="AK29" s="38">
        <v>0</v>
      </c>
      <c r="AL29" s="38">
        <v>11</v>
      </c>
      <c r="AM29" s="38">
        <v>3110</v>
      </c>
      <c r="AN29" s="38">
        <v>5547</v>
      </c>
      <c r="AO29" s="38">
        <v>2972</v>
      </c>
      <c r="AP29" s="38">
        <v>2166</v>
      </c>
      <c r="AQ29" s="38">
        <v>2790</v>
      </c>
      <c r="AR29" s="38">
        <v>654</v>
      </c>
      <c r="AS29" s="38">
        <v>230</v>
      </c>
    </row>
    <row r="30" spans="1:45" x14ac:dyDescent="0.25">
      <c r="A30" s="38" t="s">
        <v>293</v>
      </c>
      <c r="B30" s="38" t="s">
        <v>249</v>
      </c>
      <c r="C30" s="38">
        <v>111</v>
      </c>
      <c r="D30" s="38">
        <v>1000</v>
      </c>
      <c r="E30" s="38">
        <v>16846.099999999999</v>
      </c>
      <c r="F30" s="38">
        <v>6.0645959999999999E-2</v>
      </c>
      <c r="G30" s="38">
        <v>151.76666666666699</v>
      </c>
      <c r="H30" s="38">
        <v>1.8193788E-3</v>
      </c>
      <c r="I30" s="38">
        <v>1.8193788E-3</v>
      </c>
      <c r="J30" s="38">
        <v>1.8193788E-3</v>
      </c>
      <c r="K30" s="38">
        <v>1.8193788E-3</v>
      </c>
      <c r="L30" s="38">
        <v>3383.8019841599998</v>
      </c>
      <c r="M30" s="38">
        <v>0.38510184600000003</v>
      </c>
      <c r="N30" s="38">
        <v>1.3645341</v>
      </c>
      <c r="O30" s="38">
        <v>3.0322979999999999E-2</v>
      </c>
      <c r="P30" s="38">
        <v>8.2478505600000002E-2</v>
      </c>
      <c r="Q30" s="38">
        <v>8.6420493000000001E-2</v>
      </c>
      <c r="R30" s="38">
        <v>1.625311728E-2</v>
      </c>
      <c r="S30" s="38">
        <v>5.97362706E-5</v>
      </c>
      <c r="T30" s="38">
        <v>0</v>
      </c>
      <c r="U30" s="38">
        <v>6.6710556000000003E-6</v>
      </c>
      <c r="V30" s="38">
        <v>7.4594530800000001E-3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1.8193788E-3</v>
      </c>
      <c r="AC30" s="38">
        <v>0</v>
      </c>
      <c r="AD30" s="38">
        <v>0</v>
      </c>
      <c r="AE30" s="38">
        <v>0</v>
      </c>
      <c r="AF30" s="38">
        <v>0</v>
      </c>
      <c r="AG30" s="38">
        <v>2.160512325</v>
      </c>
      <c r="AH30" s="38">
        <v>2.22291701784</v>
      </c>
      <c r="AI30" s="38">
        <v>1</v>
      </c>
      <c r="AJ30" s="38">
        <v>0</v>
      </c>
      <c r="AK30" s="38">
        <v>0</v>
      </c>
      <c r="AL30" s="38">
        <v>0</v>
      </c>
      <c r="AM30" s="38">
        <v>0</v>
      </c>
      <c r="AN30" s="38">
        <v>2</v>
      </c>
      <c r="AO30" s="38">
        <v>1</v>
      </c>
      <c r="AP30" s="38">
        <v>26</v>
      </c>
      <c r="AQ30" s="38">
        <v>57</v>
      </c>
      <c r="AR30" s="38">
        <v>15</v>
      </c>
      <c r="AS30" s="38">
        <v>9</v>
      </c>
    </row>
    <row r="31" spans="1:45" x14ac:dyDescent="0.25">
      <c r="A31" s="38" t="s">
        <v>293</v>
      </c>
      <c r="B31" s="38" t="s">
        <v>250</v>
      </c>
      <c r="C31" s="38">
        <v>2</v>
      </c>
      <c r="D31" s="38">
        <v>1000</v>
      </c>
      <c r="E31" s="38">
        <v>463</v>
      </c>
      <c r="F31" s="38">
        <v>1.6668E-3</v>
      </c>
      <c r="G31" s="38">
        <v>231.5</v>
      </c>
      <c r="H31" s="38">
        <v>5.0003999999999998E-5</v>
      </c>
      <c r="I31" s="38">
        <v>5.0003999999999998E-5</v>
      </c>
      <c r="J31" s="38">
        <v>5.0003999999999998E-5</v>
      </c>
      <c r="K31" s="38">
        <v>5.0003999999999998E-5</v>
      </c>
      <c r="L31" s="38">
        <v>93.000772799999993</v>
      </c>
      <c r="M31" s="38">
        <v>1.058418E-2</v>
      </c>
      <c r="N31" s="38">
        <v>3.7503000000000002E-2</v>
      </c>
      <c r="O31" s="38">
        <v>8.3339999999999998E-4</v>
      </c>
      <c r="P31" s="38">
        <v>2.2668480000000001E-3</v>
      </c>
      <c r="Q31" s="38">
        <v>2.3751900000000001E-3</v>
      </c>
      <c r="R31" s="38">
        <v>4.4670240000000002E-4</v>
      </c>
      <c r="S31" s="38">
        <v>1.641798E-6</v>
      </c>
      <c r="T31" s="38">
        <v>0</v>
      </c>
      <c r="U31" s="38">
        <v>1.8334800000000001E-7</v>
      </c>
      <c r="V31" s="38">
        <v>2.050164E-4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5.0003999999999998E-5</v>
      </c>
      <c r="AC31" s="38">
        <v>0</v>
      </c>
      <c r="AD31" s="38">
        <v>0</v>
      </c>
      <c r="AE31" s="38">
        <v>0</v>
      </c>
      <c r="AF31" s="38">
        <v>0</v>
      </c>
      <c r="AG31" s="38">
        <v>5.9379750000000002E-2</v>
      </c>
      <c r="AH31" s="38">
        <v>6.1094887200000003E-2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2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4</v>
      </c>
      <c r="D33" s="38">
        <v>1000</v>
      </c>
      <c r="E33" s="38">
        <v>52</v>
      </c>
      <c r="F33" s="38">
        <v>1.872E-4</v>
      </c>
      <c r="G33" s="38">
        <v>13</v>
      </c>
      <c r="H33" s="38">
        <v>5.6160000000000001E-6</v>
      </c>
      <c r="I33" s="38">
        <v>5.6160000000000001E-6</v>
      </c>
      <c r="J33" s="38">
        <v>5.6160000000000001E-6</v>
      </c>
      <c r="K33" s="38">
        <v>5.6160000000000001E-6</v>
      </c>
      <c r="L33" s="38">
        <v>10.4450112</v>
      </c>
      <c r="M33" s="38">
        <v>1.1887200000000001E-3</v>
      </c>
      <c r="N33" s="38">
        <v>3.3695999999999999E-3</v>
      </c>
      <c r="O33" s="38">
        <v>9.3599999999999998E-5</v>
      </c>
      <c r="P33" s="38">
        <v>2.5459199999999999E-4</v>
      </c>
      <c r="Q33" s="38">
        <v>2.6676E-4</v>
      </c>
      <c r="R33" s="38">
        <v>5.0169600000000002E-5</v>
      </c>
      <c r="S33" s="38">
        <v>1.84392E-7</v>
      </c>
      <c r="T33" s="38">
        <v>0</v>
      </c>
      <c r="U33" s="38">
        <v>2.0592E-8</v>
      </c>
      <c r="V33" s="38">
        <v>2.3025599999999999E-5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5.6160000000000001E-6</v>
      </c>
      <c r="AC33" s="38">
        <v>0</v>
      </c>
      <c r="AD33" s="38">
        <v>0</v>
      </c>
      <c r="AE33" s="38">
        <v>0</v>
      </c>
      <c r="AF33" s="38">
        <v>0</v>
      </c>
      <c r="AG33" s="38">
        <v>6.6689999999999996E-3</v>
      </c>
      <c r="AH33" s="38">
        <v>6.8616288000000001E-3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2</v>
      </c>
      <c r="AR33" s="38">
        <v>2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320</v>
      </c>
      <c r="D34" s="38">
        <v>800</v>
      </c>
      <c r="E34" s="38">
        <v>20166.759999999998</v>
      </c>
      <c r="F34" s="38">
        <v>5.8080268800000001E-2</v>
      </c>
      <c r="G34" s="38">
        <v>63.021124999999998</v>
      </c>
      <c r="H34" s="38">
        <v>1.7424080639999999E-3</v>
      </c>
      <c r="I34" s="38">
        <v>1.7424080639999999E-3</v>
      </c>
      <c r="J34" s="38">
        <v>1.7424080639999999E-3</v>
      </c>
      <c r="K34" s="38">
        <v>1.7424080639999999E-3</v>
      </c>
      <c r="L34" s="38">
        <v>3240.6466779647999</v>
      </c>
      <c r="M34" s="38">
        <v>0.36880970687999998</v>
      </c>
      <c r="N34" s="38">
        <v>0.78408362880000104</v>
      </c>
      <c r="O34" s="38">
        <v>2.9040134400000001E-2</v>
      </c>
      <c r="P34" s="38">
        <v>7.8989165567999994E-2</v>
      </c>
      <c r="Q34" s="38">
        <v>8.2764383039999903E-2</v>
      </c>
      <c r="R34" s="38">
        <v>1.55655120384E-2</v>
      </c>
      <c r="S34" s="38">
        <v>5.72090647680001E-5</v>
      </c>
      <c r="T34" s="38">
        <v>0</v>
      </c>
      <c r="U34" s="38">
        <v>6.3888295680000002E-6</v>
      </c>
      <c r="V34" s="38">
        <v>7.1438730624000003E-3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1.7424080639999999E-3</v>
      </c>
      <c r="AC34" s="38">
        <v>0</v>
      </c>
      <c r="AD34" s="38">
        <v>0</v>
      </c>
      <c r="AE34" s="38">
        <v>0</v>
      </c>
      <c r="AF34" s="38">
        <v>0</v>
      </c>
      <c r="AG34" s="38">
        <v>2.0691095759999998</v>
      </c>
      <c r="AH34" s="38">
        <v>2.1288741725952001</v>
      </c>
      <c r="AI34" s="38">
        <v>0</v>
      </c>
      <c r="AJ34" s="38">
        <v>5</v>
      </c>
      <c r="AK34" s="38">
        <v>1</v>
      </c>
      <c r="AL34" s="38">
        <v>1</v>
      </c>
      <c r="AM34" s="38">
        <v>41</v>
      </c>
      <c r="AN34" s="38">
        <v>84</v>
      </c>
      <c r="AO34" s="38">
        <v>55</v>
      </c>
      <c r="AP34" s="38">
        <v>84</v>
      </c>
      <c r="AQ34" s="38">
        <v>33</v>
      </c>
      <c r="AR34" s="38">
        <v>16</v>
      </c>
      <c r="AS34" s="38">
        <v>0</v>
      </c>
    </row>
    <row r="35" spans="1:45" x14ac:dyDescent="0.25">
      <c r="A35" s="38" t="s">
        <v>293</v>
      </c>
      <c r="B35" s="38" t="s">
        <v>254</v>
      </c>
      <c r="C35" s="38">
        <v>77</v>
      </c>
      <c r="D35" s="38">
        <v>500</v>
      </c>
      <c r="E35" s="38">
        <v>11039.4</v>
      </c>
      <c r="F35" s="38">
        <v>1.987092E-2</v>
      </c>
      <c r="G35" s="38">
        <v>143.36883116883101</v>
      </c>
      <c r="H35" s="38">
        <v>5.9612759999999999E-4</v>
      </c>
      <c r="I35" s="38">
        <v>5.9612759999999999E-4</v>
      </c>
      <c r="J35" s="38">
        <v>5.9612759999999999E-4</v>
      </c>
      <c r="K35" s="38">
        <v>5.9612759999999999E-4</v>
      </c>
      <c r="L35" s="38">
        <v>1108.71785232</v>
      </c>
      <c r="M35" s="38">
        <v>0.126180342</v>
      </c>
      <c r="N35" s="38">
        <v>0.26825742000000002</v>
      </c>
      <c r="O35" s="38">
        <v>9.9354599999999897E-3</v>
      </c>
      <c r="P35" s="38">
        <v>2.7024451200000001E-2</v>
      </c>
      <c r="Q35" s="38">
        <v>2.8316061E-2</v>
      </c>
      <c r="R35" s="38">
        <v>5.3254065599999999E-3</v>
      </c>
      <c r="S35" s="38">
        <v>1.95728562E-5</v>
      </c>
      <c r="T35" s="38">
        <v>0</v>
      </c>
      <c r="U35" s="38">
        <v>2.1858012E-6</v>
      </c>
      <c r="V35" s="38">
        <v>2.4441231600000001E-3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5.9612759999999999E-4</v>
      </c>
      <c r="AC35" s="38">
        <v>0</v>
      </c>
      <c r="AD35" s="38">
        <v>0</v>
      </c>
      <c r="AE35" s="38">
        <v>0</v>
      </c>
      <c r="AF35" s="38">
        <v>0</v>
      </c>
      <c r="AG35" s="38">
        <v>0.70790152500000003</v>
      </c>
      <c r="AH35" s="38">
        <v>0.72834870167999999</v>
      </c>
      <c r="AI35" s="38">
        <v>0</v>
      </c>
      <c r="AJ35" s="38">
        <v>2</v>
      </c>
      <c r="AK35" s="38">
        <v>0</v>
      </c>
      <c r="AL35" s="38">
        <v>3</v>
      </c>
      <c r="AM35" s="38">
        <v>11</v>
      </c>
      <c r="AN35" s="38">
        <v>19</v>
      </c>
      <c r="AO35" s="38">
        <v>1</v>
      </c>
      <c r="AP35" s="38">
        <v>22</v>
      </c>
      <c r="AQ35" s="38">
        <v>13</v>
      </c>
      <c r="AR35" s="38">
        <v>2</v>
      </c>
      <c r="AS35" s="38">
        <v>4</v>
      </c>
    </row>
    <row r="36" spans="1:45" x14ac:dyDescent="0.25">
      <c r="A36" s="38" t="s">
        <v>293</v>
      </c>
      <c r="B36" s="38" t="s">
        <v>255</v>
      </c>
      <c r="C36" s="38">
        <v>8</v>
      </c>
      <c r="D36" s="38">
        <v>700</v>
      </c>
      <c r="E36" s="38">
        <v>288.39999999999998</v>
      </c>
      <c r="F36" s="38">
        <v>7.2676800000000003E-4</v>
      </c>
      <c r="G36" s="38">
        <v>36.049999999999997</v>
      </c>
      <c r="H36" s="38">
        <v>2.1803040000000001E-5</v>
      </c>
      <c r="I36" s="38">
        <v>2.1803040000000001E-5</v>
      </c>
      <c r="J36" s="38">
        <v>2.1803040000000001E-5</v>
      </c>
      <c r="K36" s="38">
        <v>2.1803040000000001E-5</v>
      </c>
      <c r="L36" s="38">
        <v>40.550747328</v>
      </c>
      <c r="M36" s="38">
        <v>4.6149768000000001E-3</v>
      </c>
      <c r="N36" s="38">
        <v>9.8113680000000009E-3</v>
      </c>
      <c r="O36" s="38">
        <v>3.6338400000000002E-4</v>
      </c>
      <c r="P36" s="38">
        <v>9.8840448000000005E-4</v>
      </c>
      <c r="Q36" s="38">
        <v>1.0356444E-3</v>
      </c>
      <c r="R36" s="38">
        <v>1.9477382399999999E-4</v>
      </c>
      <c r="S36" s="38">
        <v>7.1586647999999995E-7</v>
      </c>
      <c r="T36" s="38">
        <v>0</v>
      </c>
      <c r="U36" s="38">
        <v>7.9944479999999999E-8</v>
      </c>
      <c r="V36" s="38">
        <v>8.9392464000000003E-5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2.1803040000000001E-5</v>
      </c>
      <c r="AC36" s="38">
        <v>0</v>
      </c>
      <c r="AD36" s="38">
        <v>0</v>
      </c>
      <c r="AE36" s="38">
        <v>0</v>
      </c>
      <c r="AF36" s="38">
        <v>0</v>
      </c>
      <c r="AG36" s="38">
        <v>2.5891109999999998E-2</v>
      </c>
      <c r="AH36" s="38">
        <v>2.6638954271999998E-2</v>
      </c>
      <c r="AI36" s="38">
        <v>0</v>
      </c>
      <c r="AJ36" s="38">
        <v>2</v>
      </c>
      <c r="AK36" s="38">
        <v>0</v>
      </c>
      <c r="AL36" s="38">
        <v>1</v>
      </c>
      <c r="AM36" s="38">
        <v>0</v>
      </c>
      <c r="AN36" s="38">
        <v>0</v>
      </c>
      <c r="AO36" s="38">
        <v>1</v>
      </c>
      <c r="AP36" s="38">
        <v>4</v>
      </c>
      <c r="AQ36" s="38">
        <v>0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143</v>
      </c>
      <c r="D37" s="38">
        <v>429</v>
      </c>
      <c r="E37" s="38">
        <v>496.4</v>
      </c>
      <c r="F37" s="38">
        <v>7.6664015999999998E-4</v>
      </c>
      <c r="G37" s="38">
        <v>3.4713286713286702</v>
      </c>
      <c r="H37" s="38">
        <v>2.2999204799999999E-5</v>
      </c>
      <c r="I37" s="38">
        <v>2.2999204799999999E-5</v>
      </c>
      <c r="J37" s="38">
        <v>2.2999204799999999E-5</v>
      </c>
      <c r="K37" s="38">
        <v>2.2999204799999999E-5</v>
      </c>
      <c r="L37" s="38">
        <v>42.775454367359998</v>
      </c>
      <c r="M37" s="38">
        <v>4.8681650159999998E-3</v>
      </c>
      <c r="N37" s="38">
        <v>1.034964216E-2</v>
      </c>
      <c r="O37" s="38">
        <v>3.8332007999999999E-4</v>
      </c>
      <c r="P37" s="38">
        <v>1.0426306175999999E-3</v>
      </c>
      <c r="Q37" s="38">
        <v>1.0924622279999999E-3</v>
      </c>
      <c r="R37" s="38">
        <v>2.0545956288E-4</v>
      </c>
      <c r="S37" s="38">
        <v>7.5514055759999995E-7</v>
      </c>
      <c r="T37" s="38">
        <v>0</v>
      </c>
      <c r="U37" s="38">
        <v>8.4330417600000002E-8</v>
      </c>
      <c r="V37" s="38">
        <v>9.4296739679999996E-5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2.2999204799999999E-5</v>
      </c>
      <c r="AC37" s="38">
        <v>0</v>
      </c>
      <c r="AD37" s="38">
        <v>0</v>
      </c>
      <c r="AE37" s="38">
        <v>0</v>
      </c>
      <c r="AF37" s="38">
        <v>0</v>
      </c>
      <c r="AG37" s="38">
        <v>2.73115557E-2</v>
      </c>
      <c r="AH37" s="38">
        <v>2.810042842464E-2</v>
      </c>
      <c r="AI37" s="38">
        <v>0</v>
      </c>
      <c r="AJ37" s="38">
        <v>0</v>
      </c>
      <c r="AK37" s="38">
        <v>0</v>
      </c>
      <c r="AL37" s="38">
        <v>0</v>
      </c>
      <c r="AM37" s="38">
        <v>9</v>
      </c>
      <c r="AN37" s="38">
        <v>12</v>
      </c>
      <c r="AO37" s="38">
        <v>70</v>
      </c>
      <c r="AP37" s="38">
        <v>1</v>
      </c>
      <c r="AQ37" s="38">
        <v>10</v>
      </c>
      <c r="AR37" s="38">
        <v>3</v>
      </c>
      <c r="AS37" s="38">
        <v>38</v>
      </c>
    </row>
    <row r="38" spans="1:45" x14ac:dyDescent="0.25">
      <c r="A38" s="38" t="s">
        <v>293</v>
      </c>
      <c r="B38" s="38" t="s">
        <v>257</v>
      </c>
      <c r="C38" s="38">
        <v>10</v>
      </c>
      <c r="D38" s="38">
        <v>1124.6896551724101</v>
      </c>
      <c r="E38" s="38">
        <v>137</v>
      </c>
      <c r="F38" s="38">
        <v>5.5469693793103398E-4</v>
      </c>
      <c r="G38" s="38">
        <v>13.7</v>
      </c>
      <c r="H38" s="38">
        <v>9.7217937016333897E-3</v>
      </c>
      <c r="I38" s="38">
        <v>7.5613951012704203E-3</v>
      </c>
      <c r="J38" s="38">
        <v>8.6415944014519002E-3</v>
      </c>
      <c r="K38" s="38">
        <v>9.7217937016333897E-3</v>
      </c>
      <c r="L38" s="38">
        <v>53.215304583363</v>
      </c>
      <c r="M38" s="38">
        <v>0.82206086201379303</v>
      </c>
      <c r="N38" s="38">
        <v>2.9139948583985199E-2</v>
      </c>
      <c r="O38" s="38">
        <v>0.19232855647899699</v>
      </c>
      <c r="P38" s="38">
        <v>3.7744605276488999E-2</v>
      </c>
      <c r="Q38" s="38">
        <v>3.0710039563636399E-2</v>
      </c>
      <c r="R38" s="38">
        <v>1.48507498382445E-2</v>
      </c>
      <c r="S38" s="38">
        <v>4.8914184526645802E-6</v>
      </c>
      <c r="T38" s="38">
        <v>1.58088627310345E-2</v>
      </c>
      <c r="U38" s="38">
        <v>0</v>
      </c>
      <c r="V38" s="38">
        <v>2.9751926670846399E-3</v>
      </c>
      <c r="W38" s="38">
        <v>2.38519683310345E-3</v>
      </c>
      <c r="X38" s="38">
        <v>8.8751510068965503E-4</v>
      </c>
      <c r="Y38" s="38">
        <v>1.1093938758620699E-3</v>
      </c>
      <c r="Z38" s="38">
        <v>0</v>
      </c>
      <c r="AA38" s="38">
        <v>0</v>
      </c>
      <c r="AB38" s="38">
        <v>9.9845448827586198E-4</v>
      </c>
      <c r="AC38" s="38">
        <v>0</v>
      </c>
      <c r="AD38" s="38">
        <v>0</v>
      </c>
      <c r="AE38" s="38">
        <v>0</v>
      </c>
      <c r="AF38" s="38">
        <v>0</v>
      </c>
      <c r="AG38" s="38">
        <v>0.767750989090909</v>
      </c>
      <c r="AH38" s="38">
        <v>0.88660741479122196</v>
      </c>
      <c r="AI38" s="38">
        <v>1</v>
      </c>
      <c r="AJ38" s="38">
        <v>0</v>
      </c>
      <c r="AK38" s="38">
        <v>2</v>
      </c>
      <c r="AL38" s="38">
        <v>2</v>
      </c>
      <c r="AM38" s="38">
        <v>1</v>
      </c>
      <c r="AN38" s="38">
        <v>1</v>
      </c>
      <c r="AO38" s="38">
        <v>3</v>
      </c>
      <c r="AP38" s="38">
        <v>0</v>
      </c>
      <c r="AQ38" s="38">
        <v>0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41</v>
      </c>
      <c r="D39" s="38">
        <v>1060.44444444444</v>
      </c>
      <c r="E39" s="38">
        <v>916.7</v>
      </c>
      <c r="F39" s="38">
        <v>3.4995939199999999E-3</v>
      </c>
      <c r="G39" s="38">
        <v>22.358536585365901</v>
      </c>
      <c r="H39" s="38">
        <v>6.1334988176842103E-2</v>
      </c>
      <c r="I39" s="38">
        <v>4.7704990804210499E-2</v>
      </c>
      <c r="J39" s="38">
        <v>5.4519989490526298E-2</v>
      </c>
      <c r="K39" s="38">
        <v>6.1334988176842103E-2</v>
      </c>
      <c r="L39" s="38">
        <v>335.73640601931601</v>
      </c>
      <c r="M39" s="38">
        <v>5.1863981894400002</v>
      </c>
      <c r="N39" s="38">
        <v>0.33299578228363702</v>
      </c>
      <c r="O39" s="38">
        <v>1.2134046555345499</v>
      </c>
      <c r="P39" s="38">
        <v>0.23813145901090901</v>
      </c>
      <c r="Q39" s="38">
        <v>0.19375024520727299</v>
      </c>
      <c r="R39" s="38">
        <v>9.3693673585454607E-2</v>
      </c>
      <c r="S39" s="38">
        <v>3.0860055476363601E-5</v>
      </c>
      <c r="T39" s="38">
        <v>9.9738426719999995E-2</v>
      </c>
      <c r="U39" s="38">
        <v>0</v>
      </c>
      <c r="V39" s="38">
        <v>1.87705492072727E-2</v>
      </c>
      <c r="W39" s="38">
        <v>1.5048253855999999E-2</v>
      </c>
      <c r="X39" s="38">
        <v>5.5993502720000001E-3</v>
      </c>
      <c r="Y39" s="38">
        <v>6.9991878399999997E-3</v>
      </c>
      <c r="Z39" s="38">
        <v>0</v>
      </c>
      <c r="AA39" s="38">
        <v>0</v>
      </c>
      <c r="AB39" s="38">
        <v>6.2992690560000003E-3</v>
      </c>
      <c r="AC39" s="38">
        <v>0</v>
      </c>
      <c r="AD39" s="38">
        <v>0</v>
      </c>
      <c r="AE39" s="38">
        <v>0</v>
      </c>
      <c r="AF39" s="38">
        <v>0</v>
      </c>
      <c r="AG39" s="38">
        <v>4.8437561301818199</v>
      </c>
      <c r="AH39" s="38">
        <v>5.5936236637672696</v>
      </c>
      <c r="AI39" s="38">
        <v>0</v>
      </c>
      <c r="AJ39" s="38">
        <v>7</v>
      </c>
      <c r="AK39" s="38">
        <v>6</v>
      </c>
      <c r="AL39" s="38">
        <v>14</v>
      </c>
      <c r="AM39" s="38">
        <v>5</v>
      </c>
      <c r="AN39" s="38">
        <v>1</v>
      </c>
      <c r="AO39" s="38">
        <v>2</v>
      </c>
      <c r="AP39" s="38">
        <v>1</v>
      </c>
      <c r="AQ39" s="38">
        <v>2</v>
      </c>
      <c r="AR39" s="38">
        <v>3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1</v>
      </c>
      <c r="D40" s="38">
        <v>1069.5</v>
      </c>
      <c r="E40" s="38">
        <v>100</v>
      </c>
      <c r="F40" s="38">
        <v>3.8502000000000002E-4</v>
      </c>
      <c r="G40" s="38">
        <v>100</v>
      </c>
      <c r="H40" s="38">
        <v>6.8229596842105302E-3</v>
      </c>
      <c r="I40" s="38">
        <v>5.2859193157894701E-3</v>
      </c>
      <c r="J40" s="38">
        <v>6.0356951052631599E-3</v>
      </c>
      <c r="K40" s="38">
        <v>6.8229596842105302E-3</v>
      </c>
      <c r="L40" s="38">
        <v>36.9372087163636</v>
      </c>
      <c r="M40" s="38">
        <v>0.57059963999999996</v>
      </c>
      <c r="N40" s="38">
        <v>3.6211589761694599E-2</v>
      </c>
      <c r="O40" s="38">
        <v>0.133496934545454</v>
      </c>
      <c r="P40" s="38">
        <v>2.6198860909090901E-2</v>
      </c>
      <c r="Q40" s="38">
        <v>2.13161072727273E-2</v>
      </c>
      <c r="R40" s="38">
        <v>1.03080354545455E-2</v>
      </c>
      <c r="S40" s="38">
        <v>3.3951763636363598E-6</v>
      </c>
      <c r="T40" s="38">
        <v>1.097307E-2</v>
      </c>
      <c r="U40" s="38">
        <v>0</v>
      </c>
      <c r="V40" s="38">
        <v>2.0651072727272701E-3</v>
      </c>
      <c r="W40" s="38">
        <v>1.6555859999999999E-3</v>
      </c>
      <c r="X40" s="38">
        <v>6.1603199999999997E-4</v>
      </c>
      <c r="Y40" s="38">
        <v>7.7004000000000005E-4</v>
      </c>
      <c r="Z40" s="38">
        <v>0</v>
      </c>
      <c r="AA40" s="38">
        <v>0</v>
      </c>
      <c r="AB40" s="38">
        <v>6.9303599999999996E-4</v>
      </c>
      <c r="AC40" s="38">
        <v>0</v>
      </c>
      <c r="AD40" s="38">
        <v>0</v>
      </c>
      <c r="AE40" s="38">
        <v>0</v>
      </c>
      <c r="AF40" s="38">
        <v>0</v>
      </c>
      <c r="AG40" s="38">
        <v>0.53290268181818201</v>
      </c>
      <c r="AH40" s="38">
        <v>0.615401967272727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1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7</v>
      </c>
      <c r="D41" s="38">
        <v>714.76543209876502</v>
      </c>
      <c r="E41" s="38">
        <v>42.5</v>
      </c>
      <c r="F41" s="38">
        <v>1.09359111111111E-4</v>
      </c>
      <c r="G41" s="38">
        <v>6.0714285714285703</v>
      </c>
      <c r="H41" s="38">
        <v>1.9166623157894701E-3</v>
      </c>
      <c r="I41" s="38">
        <v>1.4907373567251501E-3</v>
      </c>
      <c r="J41" s="38">
        <v>1.7036998362573101E-3</v>
      </c>
      <c r="K41" s="38">
        <v>1.9166623157894701E-3</v>
      </c>
      <c r="L41" s="38">
        <v>10.4914558000808</v>
      </c>
      <c r="M41" s="38">
        <v>0.162070202666667</v>
      </c>
      <c r="N41" s="38">
        <v>5.4669903383348104E-3</v>
      </c>
      <c r="O41" s="38">
        <v>3.7917786343434297E-2</v>
      </c>
      <c r="P41" s="38">
        <v>7.4413904242424198E-3</v>
      </c>
      <c r="Q41" s="38">
        <v>6.0545180606060602E-3</v>
      </c>
      <c r="R41" s="38">
        <v>2.92784165656566E-3</v>
      </c>
      <c r="S41" s="38">
        <v>9.6434852525252506E-7</v>
      </c>
      <c r="T41" s="38">
        <v>3.1167346666666701E-3</v>
      </c>
      <c r="U41" s="38">
        <v>0</v>
      </c>
      <c r="V41" s="38">
        <v>5.86562505050505E-4</v>
      </c>
      <c r="W41" s="38">
        <v>4.7024417777777799E-4</v>
      </c>
      <c r="X41" s="38">
        <v>1.7497457777777801E-4</v>
      </c>
      <c r="Y41" s="38">
        <v>2.18718222222222E-4</v>
      </c>
      <c r="Z41" s="38">
        <v>0</v>
      </c>
      <c r="AA41" s="38">
        <v>0</v>
      </c>
      <c r="AB41" s="38">
        <v>1.9684640000000001E-4</v>
      </c>
      <c r="AC41" s="38">
        <v>0</v>
      </c>
      <c r="AD41" s="38">
        <v>0</v>
      </c>
      <c r="AE41" s="38">
        <v>0</v>
      </c>
      <c r="AF41" s="38">
        <v>0</v>
      </c>
      <c r="AG41" s="38">
        <v>0.151362951515151</v>
      </c>
      <c r="AH41" s="38">
        <v>0.17479562650505001</v>
      </c>
      <c r="AI41" s="38">
        <v>1</v>
      </c>
      <c r="AJ41" s="38">
        <v>1</v>
      </c>
      <c r="AK41" s="38">
        <v>1</v>
      </c>
      <c r="AL41" s="38">
        <v>1</v>
      </c>
      <c r="AM41" s="38">
        <v>0</v>
      </c>
      <c r="AN41" s="38">
        <v>0</v>
      </c>
      <c r="AO41" s="38">
        <v>0</v>
      </c>
      <c r="AP41" s="38">
        <v>1</v>
      </c>
      <c r="AQ41" s="38">
        <v>2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48</v>
      </c>
      <c r="D42" s="38">
        <v>714.76543209876502</v>
      </c>
      <c r="E42" s="38">
        <v>311.39999999999998</v>
      </c>
      <c r="F42" s="38">
        <v>8.0128063999999996E-4</v>
      </c>
      <c r="G42" s="38">
        <v>6.4874999999999998</v>
      </c>
      <c r="H42" s="38">
        <v>1.4043497532631601E-2</v>
      </c>
      <c r="I42" s="38">
        <v>1.09227203031579E-2</v>
      </c>
      <c r="J42" s="38">
        <v>1.2483108917894699E-2</v>
      </c>
      <c r="K42" s="38">
        <v>1.4043497532631601E-2</v>
      </c>
      <c r="L42" s="38">
        <v>76.871513791650898</v>
      </c>
      <c r="M42" s="38">
        <v>1.1874979084799999</v>
      </c>
      <c r="N42" s="38">
        <v>4.0056959796646099E-2</v>
      </c>
      <c r="O42" s="38">
        <v>0.27782585099636398</v>
      </c>
      <c r="P42" s="38">
        <v>5.4523505367272698E-2</v>
      </c>
      <c r="Q42" s="38">
        <v>4.4361809978181801E-2</v>
      </c>
      <c r="R42" s="38">
        <v>2.1452468043636399E-2</v>
      </c>
      <c r="S42" s="38">
        <v>7.0658383709090902E-6</v>
      </c>
      <c r="T42" s="38">
        <v>2.2836498239999999E-2</v>
      </c>
      <c r="U42" s="38">
        <v>0</v>
      </c>
      <c r="V42" s="38">
        <v>4.2977779781818203E-3</v>
      </c>
      <c r="W42" s="38">
        <v>3.4455067520000001E-3</v>
      </c>
      <c r="X42" s="38">
        <v>1.2820490240000001E-3</v>
      </c>
      <c r="Y42" s="38">
        <v>1.6025612799999999E-3</v>
      </c>
      <c r="Z42" s="38">
        <v>0</v>
      </c>
      <c r="AA42" s="38">
        <v>0</v>
      </c>
      <c r="AB42" s="38">
        <v>1.4423051520000001E-3</v>
      </c>
      <c r="AC42" s="38">
        <v>0</v>
      </c>
      <c r="AD42" s="38">
        <v>0</v>
      </c>
      <c r="AE42" s="38">
        <v>0</v>
      </c>
      <c r="AF42" s="38">
        <v>0</v>
      </c>
      <c r="AG42" s="38">
        <v>1.10904524945455</v>
      </c>
      <c r="AH42" s="38">
        <v>1.2807378374981799</v>
      </c>
      <c r="AI42" s="38">
        <v>7</v>
      </c>
      <c r="AJ42" s="38">
        <v>8</v>
      </c>
      <c r="AK42" s="38">
        <v>7</v>
      </c>
      <c r="AL42" s="38">
        <v>7</v>
      </c>
      <c r="AM42" s="38">
        <v>3</v>
      </c>
      <c r="AN42" s="38">
        <v>1</v>
      </c>
      <c r="AO42" s="38">
        <v>5</v>
      </c>
      <c r="AP42" s="38">
        <v>5</v>
      </c>
      <c r="AQ42" s="38">
        <v>4</v>
      </c>
      <c r="AR42" s="38">
        <v>0</v>
      </c>
      <c r="AS42" s="38">
        <v>1</v>
      </c>
    </row>
    <row r="43" spans="1:45" x14ac:dyDescent="0.25">
      <c r="A43" s="38" t="s">
        <v>293</v>
      </c>
      <c r="B43" s="38" t="s">
        <v>262</v>
      </c>
      <c r="C43" s="38">
        <v>233</v>
      </c>
      <c r="D43" s="38">
        <v>1124.6896551724101</v>
      </c>
      <c r="E43" s="38">
        <v>3154.1</v>
      </c>
      <c r="F43" s="38">
        <v>1.2770581108965499E-2</v>
      </c>
      <c r="G43" s="38">
        <v>13.5369098712446</v>
      </c>
      <c r="H43" s="38">
        <v>0.455811510350768</v>
      </c>
      <c r="I43" s="38">
        <v>0.36464920828061498</v>
      </c>
      <c r="J43" s="38">
        <v>0.38743978379815303</v>
      </c>
      <c r="K43" s="38">
        <v>0.43302093483323101</v>
      </c>
      <c r="L43" s="38">
        <v>1238.8740733807399</v>
      </c>
      <c r="M43" s="38">
        <v>15.55456779072</v>
      </c>
      <c r="N43" s="38">
        <v>1.1814513279997001</v>
      </c>
      <c r="O43" s="38">
        <v>1.5452403141848301</v>
      </c>
      <c r="P43" s="38">
        <v>1.53885502363035</v>
      </c>
      <c r="Q43" s="38">
        <v>0.32564981827862</v>
      </c>
      <c r="R43" s="38">
        <v>1.3728374692137899</v>
      </c>
      <c r="S43" s="38">
        <v>1.5324697330758601E-4</v>
      </c>
      <c r="T43" s="38">
        <v>0.223485169406896</v>
      </c>
      <c r="U43" s="38">
        <v>7.0238196099310498E-3</v>
      </c>
      <c r="V43" s="38">
        <v>4.0227330493241398E-2</v>
      </c>
      <c r="W43" s="38">
        <v>2.6818220328827701E-2</v>
      </c>
      <c r="X43" s="38">
        <v>4.5335562936827502E-3</v>
      </c>
      <c r="Y43" s="38">
        <v>2.2348516940689702E-3</v>
      </c>
      <c r="Z43" s="38">
        <v>4.7251150103172499E-3</v>
      </c>
      <c r="AA43" s="38">
        <v>1.8517342607999999E-3</v>
      </c>
      <c r="AB43" s="38">
        <v>1.4686168275310401E-2</v>
      </c>
      <c r="AC43" s="38">
        <v>2.7456749384275898E-2</v>
      </c>
      <c r="AD43" s="38">
        <v>7.0238196099310396E-2</v>
      </c>
      <c r="AE43" s="38">
        <v>1.02164648871724E-2</v>
      </c>
      <c r="AF43" s="38">
        <v>5.3636440657655299E-2</v>
      </c>
      <c r="AG43" s="38">
        <v>8.1412454569655299</v>
      </c>
      <c r="AH43" s="38">
        <v>11.9877444869859</v>
      </c>
      <c r="AI43" s="38">
        <v>2</v>
      </c>
      <c r="AJ43" s="38">
        <v>18</v>
      </c>
      <c r="AK43" s="38">
        <v>32</v>
      </c>
      <c r="AL43" s="38">
        <v>80</v>
      </c>
      <c r="AM43" s="38">
        <v>11</v>
      </c>
      <c r="AN43" s="38">
        <v>18</v>
      </c>
      <c r="AO43" s="38">
        <v>13</v>
      </c>
      <c r="AP43" s="38">
        <v>26</v>
      </c>
      <c r="AQ43" s="38">
        <v>28</v>
      </c>
      <c r="AR43" s="38">
        <v>5</v>
      </c>
      <c r="AS43" s="38">
        <v>0</v>
      </c>
    </row>
    <row r="44" spans="1:45" x14ac:dyDescent="0.25">
      <c r="A44" s="38" t="s">
        <v>293</v>
      </c>
      <c r="B44" s="38" t="s">
        <v>263</v>
      </c>
      <c r="C44" s="38">
        <v>985</v>
      </c>
      <c r="D44" s="38">
        <v>1060.44444444444</v>
      </c>
      <c r="E44" s="38">
        <v>22538.51</v>
      </c>
      <c r="F44" s="38">
        <v>8.6043015775999696E-2</v>
      </c>
      <c r="G44" s="38">
        <v>22.881736040609201</v>
      </c>
      <c r="H44" s="38">
        <v>3.0710737938510699</v>
      </c>
      <c r="I44" s="38">
        <v>2.4568590350808499</v>
      </c>
      <c r="J44" s="38">
        <v>2.6104127247734099</v>
      </c>
      <c r="K44" s="38">
        <v>2.9175201041585201</v>
      </c>
      <c r="L44" s="38">
        <v>8347.0329604297895</v>
      </c>
      <c r="M44" s="38">
        <v>104.800393215168</v>
      </c>
      <c r="N44" s="38">
        <v>7.67585092763865</v>
      </c>
      <c r="O44" s="38">
        <v>10.411204908896</v>
      </c>
      <c r="P44" s="38">
        <v>10.368183401008</v>
      </c>
      <c r="Q44" s="38">
        <v>2.1940969022879901</v>
      </c>
      <c r="R44" s="38">
        <v>9.2496241959199601</v>
      </c>
      <c r="S44" s="38">
        <v>1.0325161893119999E-3</v>
      </c>
      <c r="T44" s="38">
        <v>1.50575277608</v>
      </c>
      <c r="U44" s="38">
        <v>4.7323658676799801E-2</v>
      </c>
      <c r="V44" s="38">
        <v>0.271035499694399</v>
      </c>
      <c r="W44" s="38">
        <v>0.18069033312959901</v>
      </c>
      <c r="X44" s="38">
        <v>3.0545270600479998E-2</v>
      </c>
      <c r="Y44" s="38">
        <v>1.50575277608E-2</v>
      </c>
      <c r="Z44" s="38">
        <v>3.1835915837119998E-2</v>
      </c>
      <c r="AA44" s="38">
        <v>1.24762372875199E-2</v>
      </c>
      <c r="AB44" s="38">
        <v>9.8949468142400701E-2</v>
      </c>
      <c r="AC44" s="38">
        <v>0.18499248391840101</v>
      </c>
      <c r="AD44" s="38">
        <v>0.47323658676800101</v>
      </c>
      <c r="AE44" s="38">
        <v>6.8834412620799798E-2</v>
      </c>
      <c r="AF44" s="38">
        <v>0.36138066625919801</v>
      </c>
      <c r="AG44" s="38">
        <v>54.8524225572001</v>
      </c>
      <c r="AH44" s="38">
        <v>80.768578908931303</v>
      </c>
      <c r="AI44" s="38">
        <v>31</v>
      </c>
      <c r="AJ44" s="38">
        <v>154</v>
      </c>
      <c r="AK44" s="38">
        <v>191</v>
      </c>
      <c r="AL44" s="38">
        <v>437</v>
      </c>
      <c r="AM44" s="38">
        <v>41</v>
      </c>
      <c r="AN44" s="38">
        <v>19</v>
      </c>
      <c r="AO44" s="38">
        <v>25</v>
      </c>
      <c r="AP44" s="38">
        <v>12</v>
      </c>
      <c r="AQ44" s="38">
        <v>61</v>
      </c>
      <c r="AR44" s="38">
        <v>12</v>
      </c>
      <c r="AS44" s="38">
        <v>2</v>
      </c>
    </row>
    <row r="45" spans="1:45" x14ac:dyDescent="0.25">
      <c r="A45" s="38" t="s">
        <v>293</v>
      </c>
      <c r="B45" s="38" t="s">
        <v>264</v>
      </c>
      <c r="C45" s="38">
        <v>14</v>
      </c>
      <c r="D45" s="38">
        <v>1069.5</v>
      </c>
      <c r="E45" s="38">
        <v>1183.75</v>
      </c>
      <c r="F45" s="38">
        <v>4.5576742500000001E-3</v>
      </c>
      <c r="G45" s="38">
        <v>84.553571428571402</v>
      </c>
      <c r="H45" s="38">
        <v>0.16186054213384601</v>
      </c>
      <c r="I45" s="38">
        <v>0.12932575979538499</v>
      </c>
      <c r="J45" s="38">
        <v>0.13745945538000001</v>
      </c>
      <c r="K45" s="38">
        <v>0.15372684654923099</v>
      </c>
      <c r="L45" s="38">
        <v>442.13997899250001</v>
      </c>
      <c r="M45" s="38">
        <v>5.5512472365000001</v>
      </c>
      <c r="N45" s="38">
        <v>0.42164645831756797</v>
      </c>
      <c r="O45" s="38">
        <v>0.55147858424999996</v>
      </c>
      <c r="P45" s="38">
        <v>0.54919974712499997</v>
      </c>
      <c r="Q45" s="38">
        <v>0.116220693375</v>
      </c>
      <c r="R45" s="38">
        <v>0.489949981875</v>
      </c>
      <c r="S45" s="38">
        <v>5.4692091E-5</v>
      </c>
      <c r="T45" s="38">
        <v>7.9759299374999995E-2</v>
      </c>
      <c r="U45" s="38">
        <v>2.5067208374999999E-3</v>
      </c>
      <c r="V45" s="38">
        <v>1.4356673887499999E-2</v>
      </c>
      <c r="W45" s="38">
        <v>9.571115925E-3</v>
      </c>
      <c r="X45" s="38">
        <v>1.6179743587500001E-3</v>
      </c>
      <c r="Y45" s="38">
        <v>7.9759299375E-4</v>
      </c>
      <c r="Z45" s="38">
        <v>1.6863394725000001E-3</v>
      </c>
      <c r="AA45" s="38">
        <v>6.6086276624999999E-4</v>
      </c>
      <c r="AB45" s="38">
        <v>5.2413253874999998E-3</v>
      </c>
      <c r="AC45" s="38">
        <v>9.7989996374999999E-3</v>
      </c>
      <c r="AD45" s="38">
        <v>2.5067208375E-2</v>
      </c>
      <c r="AE45" s="38">
        <v>3.6461394000000002E-3</v>
      </c>
      <c r="AF45" s="38">
        <v>1.914223185E-2</v>
      </c>
      <c r="AG45" s="38">
        <v>2.9055173343749998</v>
      </c>
      <c r="AH45" s="38">
        <v>4.2782888184749996</v>
      </c>
      <c r="AI45" s="38">
        <v>2</v>
      </c>
      <c r="AJ45" s="38">
        <v>6</v>
      </c>
      <c r="AK45" s="38">
        <v>1</v>
      </c>
      <c r="AL45" s="38">
        <v>4</v>
      </c>
      <c r="AM45" s="38">
        <v>0</v>
      </c>
      <c r="AN45" s="38">
        <v>0</v>
      </c>
      <c r="AO45" s="38">
        <v>0</v>
      </c>
      <c r="AP45" s="38">
        <v>0</v>
      </c>
      <c r="AQ45" s="38">
        <v>1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1958</v>
      </c>
      <c r="D46" s="38">
        <v>714.76543209876502</v>
      </c>
      <c r="E46" s="38">
        <v>10447.35</v>
      </c>
      <c r="F46" s="38">
        <v>2.6882656693333399E-2</v>
      </c>
      <c r="G46" s="38">
        <v>5.3357252298263802</v>
      </c>
      <c r="H46" s="38">
        <v>2.9984501696410302</v>
      </c>
      <c r="I46" s="38">
        <v>2.3507849329985899</v>
      </c>
      <c r="J46" s="38">
        <v>2.5426857438555901</v>
      </c>
      <c r="K46" s="38">
        <v>2.8305369601411501</v>
      </c>
      <c r="L46" s="38">
        <v>2607.88652582026</v>
      </c>
      <c r="M46" s="38">
        <v>32.743075852479897</v>
      </c>
      <c r="N46" s="38">
        <v>1.2435045116389301</v>
      </c>
      <c r="O46" s="38">
        <v>3.2528014598933201</v>
      </c>
      <c r="P46" s="38">
        <v>3.2393601315466398</v>
      </c>
      <c r="Q46" s="38">
        <v>0.68550774568000195</v>
      </c>
      <c r="R46" s="38">
        <v>2.8898855945333199</v>
      </c>
      <c r="S46" s="38">
        <v>3.2259188032000803E-4</v>
      </c>
      <c r="T46" s="38">
        <v>0.470446492133336</v>
      </c>
      <c r="U46" s="38">
        <v>1.4785461181333399E-2</v>
      </c>
      <c r="V46" s="38">
        <v>8.4680368583999494E-2</v>
      </c>
      <c r="W46" s="38">
        <v>5.6453579056001298E-2</v>
      </c>
      <c r="X46" s="38">
        <v>9.5433431261332993E-3</v>
      </c>
      <c r="Y46" s="38">
        <v>4.7044649213334004E-3</v>
      </c>
      <c r="Z46" s="38">
        <v>9.9465829765332994E-3</v>
      </c>
      <c r="AA46" s="38">
        <v>3.8979852205333399E-3</v>
      </c>
      <c r="AB46" s="38">
        <v>3.0915055197333001E-2</v>
      </c>
      <c r="AC46" s="38">
        <v>5.7797711890666098E-2</v>
      </c>
      <c r="AD46" s="38">
        <v>0.14785461181333501</v>
      </c>
      <c r="AE46" s="38">
        <v>2.1506125354666901E-2</v>
      </c>
      <c r="AF46" s="38">
        <v>0.112907158112003</v>
      </c>
      <c r="AG46" s="38">
        <v>17.137693642000201</v>
      </c>
      <c r="AH46" s="38">
        <v>25.234749838031998</v>
      </c>
      <c r="AI46" s="38">
        <v>81</v>
      </c>
      <c r="AJ46" s="38">
        <v>523</v>
      </c>
      <c r="AK46" s="38">
        <v>160</v>
      </c>
      <c r="AL46" s="38">
        <v>599</v>
      </c>
      <c r="AM46" s="38">
        <v>76</v>
      </c>
      <c r="AN46" s="38">
        <v>80</v>
      </c>
      <c r="AO46" s="38">
        <v>119</v>
      </c>
      <c r="AP46" s="38">
        <v>101</v>
      </c>
      <c r="AQ46" s="38">
        <v>134</v>
      </c>
      <c r="AR46" s="38">
        <v>72</v>
      </c>
      <c r="AS46" s="38">
        <v>13</v>
      </c>
    </row>
    <row r="47" spans="1:45" x14ac:dyDescent="0.25">
      <c r="A47" s="38" t="s">
        <v>293</v>
      </c>
      <c r="B47" s="38" t="s">
        <v>266</v>
      </c>
      <c r="C47" s="38">
        <v>3545</v>
      </c>
      <c r="D47" s="38">
        <v>802.59090909090901</v>
      </c>
      <c r="E47" s="38">
        <v>22751.279999999901</v>
      </c>
      <c r="F47" s="38">
        <v>6.5735893793454903E-2</v>
      </c>
      <c r="G47" s="38">
        <v>6.4178504936530203</v>
      </c>
      <c r="H47" s="38">
        <v>5.8656643692619301</v>
      </c>
      <c r="I47" s="38">
        <v>4.5752182080243804</v>
      </c>
      <c r="J47" s="38">
        <v>4.9271580701803002</v>
      </c>
      <c r="K47" s="38">
        <v>5.57238115079896</v>
      </c>
      <c r="L47" s="38">
        <v>6377.0390569030997</v>
      </c>
      <c r="M47" s="38">
        <v>80.066318640427696</v>
      </c>
      <c r="N47" s="38">
        <v>3.9819073503941702</v>
      </c>
      <c r="O47" s="38">
        <v>7.95404314900789</v>
      </c>
      <c r="P47" s="38">
        <v>7.92117520211134</v>
      </c>
      <c r="Q47" s="38">
        <v>1.67626529173307</v>
      </c>
      <c r="R47" s="38">
        <v>7.0666085827964302</v>
      </c>
      <c r="S47" s="38">
        <v>7.8883072552147398E-4</v>
      </c>
      <c r="T47" s="38">
        <v>1.1503781413854699</v>
      </c>
      <c r="U47" s="38">
        <v>3.6154741586401203E-2</v>
      </c>
      <c r="V47" s="38">
        <v>0.20706806544937501</v>
      </c>
      <c r="W47" s="38">
        <v>0.13804537696625499</v>
      </c>
      <c r="X47" s="38">
        <v>2.3336242296676801E-2</v>
      </c>
      <c r="Y47" s="38">
        <v>1.1503781413855E-2</v>
      </c>
      <c r="Z47" s="38">
        <v>2.43222807035792E-2</v>
      </c>
      <c r="AA47" s="38">
        <v>9.5317046000508703E-3</v>
      </c>
      <c r="AB47" s="38">
        <v>7.5596277862469002E-2</v>
      </c>
      <c r="AC47" s="38">
        <v>0.14133217165593101</v>
      </c>
      <c r="AD47" s="38">
        <v>0.36154741586399203</v>
      </c>
      <c r="AE47" s="38">
        <v>5.25887150347642E-2</v>
      </c>
      <c r="AF47" s="38">
        <v>0.27609075393250898</v>
      </c>
      <c r="AG47" s="38">
        <v>41.906632293327597</v>
      </c>
      <c r="AH47" s="38">
        <v>61.706283503918499</v>
      </c>
      <c r="AI47" s="38">
        <v>185</v>
      </c>
      <c r="AJ47" s="38">
        <v>805</v>
      </c>
      <c r="AK47" s="38">
        <v>371</v>
      </c>
      <c r="AL47" s="38">
        <v>1595</v>
      </c>
      <c r="AM47" s="38">
        <v>148</v>
      </c>
      <c r="AN47" s="38">
        <v>122</v>
      </c>
      <c r="AO47" s="38">
        <v>118</v>
      </c>
      <c r="AP47" s="38">
        <v>88</v>
      </c>
      <c r="AQ47" s="38">
        <v>82</v>
      </c>
      <c r="AR47" s="38">
        <v>7</v>
      </c>
      <c r="AS47" s="38">
        <v>24</v>
      </c>
    </row>
    <row r="48" spans="1:45" x14ac:dyDescent="0.25">
      <c r="A48" s="38" t="s">
        <v>293</v>
      </c>
      <c r="B48" s="38" t="s">
        <v>267</v>
      </c>
      <c r="C48" s="38">
        <v>479</v>
      </c>
      <c r="D48" s="38">
        <v>646.30198019802003</v>
      </c>
      <c r="E48" s="38">
        <v>3123</v>
      </c>
      <c r="F48" s="38">
        <v>7.2662439029702796E-3</v>
      </c>
      <c r="G48" s="38">
        <v>6.5198329853862198</v>
      </c>
      <c r="H48" s="38">
        <v>8.4288429274455706E-2</v>
      </c>
      <c r="I48" s="38">
        <v>6.4837253288042601E-2</v>
      </c>
      <c r="J48" s="38">
        <v>7.1320978616846595E-2</v>
      </c>
      <c r="K48" s="38">
        <v>7.7804703945651199E-2</v>
      </c>
      <c r="L48" s="38">
        <v>704.898321027149</v>
      </c>
      <c r="M48" s="38">
        <v>8.8502850738178207</v>
      </c>
      <c r="N48" s="38">
        <v>0.93631444238882899</v>
      </c>
      <c r="O48" s="38">
        <v>0.87921551225940597</v>
      </c>
      <c r="P48" s="38">
        <v>0.87558239030791696</v>
      </c>
      <c r="Q48" s="38">
        <v>0.18528921952574201</v>
      </c>
      <c r="R48" s="38">
        <v>0.78112121956931002</v>
      </c>
      <c r="S48" s="38">
        <v>8.7194926835643694E-5</v>
      </c>
      <c r="T48" s="38">
        <v>0.12715926830197999</v>
      </c>
      <c r="U48" s="38">
        <v>3.9964341466336602E-3</v>
      </c>
      <c r="V48" s="38">
        <v>2.2888668294356401E-2</v>
      </c>
      <c r="W48" s="38">
        <v>1.5259112196237601E-2</v>
      </c>
      <c r="X48" s="38">
        <v>2.57951658555446E-3</v>
      </c>
      <c r="Y48" s="38">
        <v>1.2715926830198E-3</v>
      </c>
      <c r="Z48" s="38">
        <v>2.6885102440990199E-3</v>
      </c>
      <c r="AA48" s="38">
        <v>1.05360536593069E-3</v>
      </c>
      <c r="AB48" s="38">
        <v>8.3561804884158594E-3</v>
      </c>
      <c r="AC48" s="38">
        <v>1.56224243913861E-2</v>
      </c>
      <c r="AD48" s="38">
        <v>3.9964341466336602E-2</v>
      </c>
      <c r="AE48" s="38">
        <v>5.8129951223761999E-3</v>
      </c>
      <c r="AF48" s="38">
        <v>3.0518224392475101E-2</v>
      </c>
      <c r="AG48" s="38">
        <v>4.6322304881435699</v>
      </c>
      <c r="AH48" s="38">
        <v>6.8208231517182298</v>
      </c>
      <c r="AI48" s="38">
        <v>2</v>
      </c>
      <c r="AJ48" s="38">
        <v>64</v>
      </c>
      <c r="AK48" s="38">
        <v>4</v>
      </c>
      <c r="AL48" s="38">
        <v>110</v>
      </c>
      <c r="AM48" s="38">
        <v>33</v>
      </c>
      <c r="AN48" s="38">
        <v>30</v>
      </c>
      <c r="AO48" s="38">
        <v>49</v>
      </c>
      <c r="AP48" s="38">
        <v>97</v>
      </c>
      <c r="AQ48" s="38">
        <v>78</v>
      </c>
      <c r="AR48" s="38">
        <v>10</v>
      </c>
      <c r="AS48" s="38">
        <v>2</v>
      </c>
    </row>
    <row r="49" spans="1:45" x14ac:dyDescent="0.25">
      <c r="A49" s="38" t="s">
        <v>293</v>
      </c>
      <c r="B49" s="38" t="s">
        <v>268</v>
      </c>
      <c r="C49" s="38">
        <v>34</v>
      </c>
      <c r="D49" s="38">
        <v>384.62732919254699</v>
      </c>
      <c r="E49" s="38">
        <v>234</v>
      </c>
      <c r="F49" s="38">
        <v>3.2401006211180101E-4</v>
      </c>
      <c r="G49" s="38">
        <v>6.8823529411764701</v>
      </c>
      <c r="H49" s="38">
        <v>3.7585167204968999E-3</v>
      </c>
      <c r="I49" s="38">
        <v>2.8911667080745301E-3</v>
      </c>
      <c r="J49" s="38">
        <v>3.1802833788819899E-3</v>
      </c>
      <c r="K49" s="38">
        <v>3.4694000496894402E-3</v>
      </c>
      <c r="L49" s="38">
        <v>31.4322161254658</v>
      </c>
      <c r="M49" s="38">
        <v>0.39464425565217398</v>
      </c>
      <c r="N49" s="38">
        <v>4.1751323611717302E-2</v>
      </c>
      <c r="O49" s="38">
        <v>3.9205217515528003E-2</v>
      </c>
      <c r="P49" s="38">
        <v>3.9043212484471998E-2</v>
      </c>
      <c r="Q49" s="38">
        <v>8.2622565838509302E-3</v>
      </c>
      <c r="R49" s="38">
        <v>3.4831081677018601E-2</v>
      </c>
      <c r="S49" s="38">
        <v>3.8881207453416104E-6</v>
      </c>
      <c r="T49" s="38">
        <v>5.67017608695652E-3</v>
      </c>
      <c r="U49" s="38">
        <v>1.7820553416149099E-4</v>
      </c>
      <c r="V49" s="38">
        <v>1.0206316956521699E-3</v>
      </c>
      <c r="W49" s="38">
        <v>6.8042113043478305E-4</v>
      </c>
      <c r="X49" s="38">
        <v>1.15023572049689E-4</v>
      </c>
      <c r="Y49" s="38">
        <v>5.67017608695652E-5</v>
      </c>
      <c r="Z49" s="38">
        <v>1.19883722981366E-4</v>
      </c>
      <c r="AA49" s="38">
        <v>4.6981459006211203E-5</v>
      </c>
      <c r="AB49" s="38">
        <v>3.7261157142857098E-4</v>
      </c>
      <c r="AC49" s="38">
        <v>6.9662163354037199E-4</v>
      </c>
      <c r="AD49" s="38">
        <v>1.78205534161491E-3</v>
      </c>
      <c r="AE49" s="38">
        <v>2.5920804968944101E-4</v>
      </c>
      <c r="AF49" s="38">
        <v>1.36084226086957E-3</v>
      </c>
      <c r="AG49" s="38">
        <v>0.206556414596273</v>
      </c>
      <c r="AH49" s="38">
        <v>0.30414824530434798</v>
      </c>
      <c r="AI49" s="38">
        <v>0</v>
      </c>
      <c r="AJ49" s="38">
        <v>23</v>
      </c>
      <c r="AK49" s="38">
        <v>2</v>
      </c>
      <c r="AL49" s="38">
        <v>3</v>
      </c>
      <c r="AM49" s="38">
        <v>1</v>
      </c>
      <c r="AN49" s="38">
        <v>1</v>
      </c>
      <c r="AO49" s="38">
        <v>2</v>
      </c>
      <c r="AP49" s="38">
        <v>2</v>
      </c>
      <c r="AQ49" s="38">
        <v>0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419</v>
      </c>
      <c r="D50" s="38">
        <v>116.5</v>
      </c>
      <c r="E50" s="38">
        <v>2993.3</v>
      </c>
      <c r="F50" s="38">
        <v>1.25539002E-3</v>
      </c>
      <c r="G50" s="38">
        <v>7.1439140811455797</v>
      </c>
      <c r="H50" s="38">
        <v>3.2485630979076897E-2</v>
      </c>
      <c r="I50" s="38">
        <v>2.4644271777230699E-2</v>
      </c>
      <c r="J50" s="38">
        <v>2.6884660120615401E-2</v>
      </c>
      <c r="K50" s="38">
        <v>3.0245242635692199E-2</v>
      </c>
      <c r="L50" s="38">
        <v>121.78538584019999</v>
      </c>
      <c r="M50" s="38">
        <v>1.52906504436001</v>
      </c>
      <c r="N50" s="38">
        <v>0.125818920045</v>
      </c>
      <c r="O50" s="38">
        <v>0.15190219242</v>
      </c>
      <c r="P50" s="38">
        <v>0.15127449740999999</v>
      </c>
      <c r="Q50" s="38">
        <v>3.2012445510000001E-2</v>
      </c>
      <c r="R50" s="38">
        <v>0.13495442715</v>
      </c>
      <c r="S50" s="38">
        <v>1.5064680239999999E-5</v>
      </c>
      <c r="T50" s="38">
        <v>2.1969325349999898E-2</v>
      </c>
      <c r="U50" s="38">
        <v>6.9046451099999905E-4</v>
      </c>
      <c r="V50" s="38">
        <v>3.9544785629999999E-3</v>
      </c>
      <c r="W50" s="38">
        <v>2.6363190420000001E-3</v>
      </c>
      <c r="X50" s="38">
        <v>4.4566345710000201E-4</v>
      </c>
      <c r="Y50" s="38">
        <v>2.1969325349999999E-4</v>
      </c>
      <c r="Z50" s="38">
        <v>4.6449430740000001E-4</v>
      </c>
      <c r="AA50" s="38">
        <v>1.8203155289999999E-4</v>
      </c>
      <c r="AB50" s="38">
        <v>1.4436985230000001E-3</v>
      </c>
      <c r="AC50" s="38">
        <v>2.6990885430000101E-3</v>
      </c>
      <c r="AD50" s="38">
        <v>6.9046451099999701E-3</v>
      </c>
      <c r="AE50" s="38">
        <v>1.004312016E-3</v>
      </c>
      <c r="AF50" s="38">
        <v>5.2726380839999898E-3</v>
      </c>
      <c r="AG50" s="38">
        <v>0.80031113775000295</v>
      </c>
      <c r="AH50" s="38">
        <v>1.1784346117740001</v>
      </c>
      <c r="AI50" s="38">
        <v>2</v>
      </c>
      <c r="AJ50" s="38">
        <v>59</v>
      </c>
      <c r="AK50" s="38">
        <v>49</v>
      </c>
      <c r="AL50" s="38">
        <v>169</v>
      </c>
      <c r="AM50" s="38">
        <v>30</v>
      </c>
      <c r="AN50" s="38">
        <v>34</v>
      </c>
      <c r="AO50" s="38">
        <v>33</v>
      </c>
      <c r="AP50" s="38">
        <v>19</v>
      </c>
      <c r="AQ50" s="38">
        <v>21</v>
      </c>
      <c r="AR50" s="38">
        <v>0</v>
      </c>
      <c r="AS50" s="38">
        <v>3</v>
      </c>
    </row>
    <row r="51" spans="1:45" x14ac:dyDescent="0.25">
      <c r="A51" s="38" t="s">
        <v>293</v>
      </c>
      <c r="B51" s="38" t="s">
        <v>270</v>
      </c>
      <c r="C51" s="38">
        <v>2090</v>
      </c>
      <c r="D51" s="38">
        <v>157.488372093023</v>
      </c>
      <c r="E51" s="38">
        <v>10054.799999999999</v>
      </c>
      <c r="F51" s="38">
        <v>5.7006507013954199E-3</v>
      </c>
      <c r="G51" s="38">
        <v>4.8109090909090702</v>
      </c>
      <c r="H51" s="38">
        <v>5.5954079192157898E-2</v>
      </c>
      <c r="I51" s="38">
        <v>4.5780610248130002E-2</v>
      </c>
      <c r="J51" s="38">
        <v>5.0867344720142302E-2</v>
      </c>
      <c r="K51" s="38">
        <v>5.5954079192157898E-2</v>
      </c>
      <c r="L51" s="38">
        <v>553.02012454236399</v>
      </c>
      <c r="M51" s="38">
        <v>6.9433925542997104</v>
      </c>
      <c r="N51" s="38">
        <v>0.81619451596328996</v>
      </c>
      <c r="O51" s="38">
        <v>0.68977873486883301</v>
      </c>
      <c r="P51" s="38">
        <v>0.68692840951813305</v>
      </c>
      <c r="Q51" s="38">
        <v>0.14536659288558301</v>
      </c>
      <c r="R51" s="38">
        <v>0.61281995040001402</v>
      </c>
      <c r="S51" s="38">
        <v>6.8407808416743999E-5</v>
      </c>
      <c r="T51" s="38">
        <v>9.9761387274418606E-2</v>
      </c>
      <c r="U51" s="38">
        <v>3.1353578857673901E-3</v>
      </c>
      <c r="V51" s="38">
        <v>1.7957049709395399E-2</v>
      </c>
      <c r="W51" s="38">
        <v>1.197136647293E-2</v>
      </c>
      <c r="X51" s="38">
        <v>2.0237309989954099E-3</v>
      </c>
      <c r="Y51" s="38">
        <v>9.9761387274419707E-4</v>
      </c>
      <c r="Z51" s="38">
        <v>2.1092407595162499E-3</v>
      </c>
      <c r="AA51" s="38">
        <v>8.26594351702333E-4</v>
      </c>
      <c r="AB51" s="38">
        <v>6.5557483066046801E-3</v>
      </c>
      <c r="AC51" s="38">
        <v>1.2256399007999999E-2</v>
      </c>
      <c r="AD51" s="38">
        <v>3.1353578857674098E-2</v>
      </c>
      <c r="AE51" s="38">
        <v>4.5605205611162899E-3</v>
      </c>
      <c r="AF51" s="38">
        <v>2.39427329458601E-2</v>
      </c>
      <c r="AG51" s="38">
        <v>3.63416482213951</v>
      </c>
      <c r="AH51" s="38">
        <v>5.3512008133998297</v>
      </c>
      <c r="AI51" s="38">
        <v>48</v>
      </c>
      <c r="AJ51" s="38">
        <v>329</v>
      </c>
      <c r="AK51" s="38">
        <v>194</v>
      </c>
      <c r="AL51" s="38">
        <v>769</v>
      </c>
      <c r="AM51" s="38">
        <v>190</v>
      </c>
      <c r="AN51" s="38">
        <v>130</v>
      </c>
      <c r="AO51" s="38">
        <v>159</v>
      </c>
      <c r="AP51" s="38">
        <v>146</v>
      </c>
      <c r="AQ51" s="38">
        <v>108</v>
      </c>
      <c r="AR51" s="38">
        <v>9</v>
      </c>
      <c r="AS51" s="38">
        <v>8</v>
      </c>
    </row>
    <row r="52" spans="1:45" x14ac:dyDescent="0.25">
      <c r="A52" s="38" t="s">
        <v>293</v>
      </c>
      <c r="B52" s="38" t="s">
        <v>271</v>
      </c>
      <c r="C52" s="38">
        <v>545</v>
      </c>
      <c r="D52" s="38">
        <v>350</v>
      </c>
      <c r="E52" s="38">
        <v>2800.7</v>
      </c>
      <c r="F52" s="38">
        <v>3.5288820000000101E-3</v>
      </c>
      <c r="G52" s="38">
        <v>5.1388990825688099</v>
      </c>
      <c r="H52" s="38">
        <v>4.0935031200000097E-2</v>
      </c>
      <c r="I52" s="38">
        <v>3.1488485538461501E-2</v>
      </c>
      <c r="J52" s="38">
        <v>3.4637334092307598E-2</v>
      </c>
      <c r="K52" s="38">
        <v>3.7786182646154097E-2</v>
      </c>
      <c r="L52" s="38">
        <v>342.33684282000002</v>
      </c>
      <c r="M52" s="38">
        <v>4.29817827599999</v>
      </c>
      <c r="N52" s="38">
        <v>0.45472505825675602</v>
      </c>
      <c r="O52" s="38">
        <v>0.426994721999997</v>
      </c>
      <c r="P52" s="38">
        <v>0.42523028099999999</v>
      </c>
      <c r="Q52" s="38">
        <v>8.9986490999999405E-2</v>
      </c>
      <c r="R52" s="38">
        <v>0.37935481499999901</v>
      </c>
      <c r="S52" s="38">
        <v>4.2346584000000002E-5</v>
      </c>
      <c r="T52" s="38">
        <v>6.1755434999999699E-2</v>
      </c>
      <c r="U52" s="38">
        <v>1.9408851000000001E-3</v>
      </c>
      <c r="V52" s="38">
        <v>1.1115978300000001E-2</v>
      </c>
      <c r="W52" s="38">
        <v>7.4106522000000202E-3</v>
      </c>
      <c r="X52" s="38">
        <v>1.2527531100000001E-3</v>
      </c>
      <c r="Y52" s="38">
        <v>6.1755435000000096E-4</v>
      </c>
      <c r="Z52" s="38">
        <v>1.3056863399999901E-3</v>
      </c>
      <c r="AA52" s="38">
        <v>5.1168789000000103E-4</v>
      </c>
      <c r="AB52" s="38">
        <v>4.0582142999999798E-3</v>
      </c>
      <c r="AC52" s="38">
        <v>7.5870963000000298E-3</v>
      </c>
      <c r="AD52" s="38">
        <v>1.9408851000000098E-2</v>
      </c>
      <c r="AE52" s="38">
        <v>2.8231056E-3</v>
      </c>
      <c r="AF52" s="38">
        <v>1.4821304400000001E-2</v>
      </c>
      <c r="AG52" s="38">
        <v>2.2496622750000101</v>
      </c>
      <c r="AH52" s="38">
        <v>3.31256153340001</v>
      </c>
      <c r="AI52" s="38">
        <v>17</v>
      </c>
      <c r="AJ52" s="38">
        <v>182</v>
      </c>
      <c r="AK52" s="38">
        <v>76</v>
      </c>
      <c r="AL52" s="38">
        <v>195</v>
      </c>
      <c r="AM52" s="38">
        <v>14</v>
      </c>
      <c r="AN52" s="38">
        <v>18</v>
      </c>
      <c r="AO52" s="38">
        <v>25</v>
      </c>
      <c r="AP52" s="38">
        <v>3</v>
      </c>
      <c r="AQ52" s="38">
        <v>11</v>
      </c>
      <c r="AR52" s="38">
        <v>2</v>
      </c>
      <c r="AS52" s="38">
        <v>2</v>
      </c>
    </row>
    <row r="53" spans="1:45" x14ac:dyDescent="0.25">
      <c r="A53" s="38" t="s">
        <v>293</v>
      </c>
      <c r="B53" s="38" t="s">
        <v>272</v>
      </c>
      <c r="C53" s="38">
        <v>279</v>
      </c>
      <c r="D53" s="38">
        <v>1030.1759254656999</v>
      </c>
      <c r="E53" s="38">
        <v>3964.45</v>
      </c>
      <c r="F53" s="38">
        <v>1.4702691411764999E-2</v>
      </c>
      <c r="G53" s="38">
        <v>14.2094982078853</v>
      </c>
      <c r="H53" s="38">
        <v>9.8151774936156202E-3</v>
      </c>
      <c r="I53" s="38">
        <v>8.0830873476834507E-3</v>
      </c>
      <c r="J53" s="38">
        <v>9.8151774936156202E-3</v>
      </c>
      <c r="K53" s="38">
        <v>9.8151774936156202E-3</v>
      </c>
      <c r="L53" s="38">
        <v>1077.97192892778</v>
      </c>
      <c r="M53" s="38">
        <v>8.8216148470590505E-2</v>
      </c>
      <c r="N53" s="38">
        <v>0.56825902306471698</v>
      </c>
      <c r="O53" s="38">
        <v>0.88216148470590205</v>
      </c>
      <c r="P53" s="38">
        <v>1.2644314614117899E-2</v>
      </c>
      <c r="Q53" s="38">
        <v>2.9405382823530002E-4</v>
      </c>
      <c r="R53" s="38">
        <v>1.2644314614117899E-2</v>
      </c>
      <c r="S53" s="38">
        <v>1.61729605529414E-5</v>
      </c>
      <c r="T53" s="38">
        <v>1.1762153129412001E-3</v>
      </c>
      <c r="U53" s="38">
        <v>1.10270185588238E-4</v>
      </c>
      <c r="V53" s="38">
        <v>4.0138347554118303E-3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7.3513457058824901E-3</v>
      </c>
      <c r="AH53" s="38">
        <v>1.19612275711273</v>
      </c>
      <c r="AI53" s="38">
        <v>0</v>
      </c>
      <c r="AJ53" s="38">
        <v>0</v>
      </c>
      <c r="AK53" s="38">
        <v>1</v>
      </c>
      <c r="AL53" s="38">
        <v>0</v>
      </c>
      <c r="AM53" s="38">
        <v>90</v>
      </c>
      <c r="AN53" s="38">
        <v>93</v>
      </c>
      <c r="AO53" s="38">
        <v>38</v>
      </c>
      <c r="AP53" s="38">
        <v>17</v>
      </c>
      <c r="AQ53" s="38">
        <v>34</v>
      </c>
      <c r="AR53" s="38">
        <v>4</v>
      </c>
      <c r="AS53" s="38">
        <v>2</v>
      </c>
    </row>
    <row r="54" spans="1:45" x14ac:dyDescent="0.25">
      <c r="A54" s="38" t="s">
        <v>293</v>
      </c>
      <c r="B54" s="38" t="s">
        <v>273</v>
      </c>
      <c r="C54" s="38">
        <v>14783</v>
      </c>
      <c r="D54" s="38">
        <v>1058.2465377901799</v>
      </c>
      <c r="E54" s="38">
        <v>339751.96</v>
      </c>
      <c r="F54" s="38">
        <v>1.2943488073587199</v>
      </c>
      <c r="G54" s="38">
        <v>22.982612460258402</v>
      </c>
      <c r="H54" s="38">
        <v>0.35579657408434301</v>
      </c>
      <c r="I54" s="38">
        <v>0.30496849207228</v>
      </c>
      <c r="J54" s="38">
        <v>0.35579657408434301</v>
      </c>
      <c r="K54" s="38">
        <v>0.35579657408434301</v>
      </c>
      <c r="L54" s="38">
        <v>94899.065857939</v>
      </c>
      <c r="M54" s="38">
        <v>7.76609284415236</v>
      </c>
      <c r="N54" s="38">
        <v>48.597250507145802</v>
      </c>
      <c r="O54" s="38">
        <v>77.660928441522401</v>
      </c>
      <c r="P54" s="38">
        <v>1.11313997432846</v>
      </c>
      <c r="Q54" s="38">
        <v>2.58869761471749E-2</v>
      </c>
      <c r="R54" s="38">
        <v>1.11313997432846</v>
      </c>
      <c r="S54" s="38">
        <v>1.4237836880943099E-3</v>
      </c>
      <c r="T54" s="38">
        <v>0.1035479045887</v>
      </c>
      <c r="U54" s="38">
        <v>9.7076160551903806E-3</v>
      </c>
      <c r="V54" s="38">
        <v>0.35335722440894501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0.64717440367936097</v>
      </c>
      <c r="AH54" s="38">
        <v>105.30045287386901</v>
      </c>
      <c r="AI54" s="38">
        <v>1</v>
      </c>
      <c r="AJ54" s="38">
        <v>3</v>
      </c>
      <c r="AK54" s="38">
        <v>3</v>
      </c>
      <c r="AL54" s="38">
        <v>17</v>
      </c>
      <c r="AM54" s="38">
        <v>8162</v>
      </c>
      <c r="AN54" s="38">
        <v>4655</v>
      </c>
      <c r="AO54" s="38">
        <v>896</v>
      </c>
      <c r="AP54" s="38">
        <v>429</v>
      </c>
      <c r="AQ54" s="38">
        <v>481</v>
      </c>
      <c r="AR54" s="38">
        <v>112</v>
      </c>
      <c r="AS54" s="38">
        <v>24</v>
      </c>
    </row>
    <row r="55" spans="1:45" x14ac:dyDescent="0.25">
      <c r="A55" s="38" t="s">
        <v>293</v>
      </c>
      <c r="B55" s="38" t="s">
        <v>274</v>
      </c>
      <c r="C55" s="38">
        <v>717</v>
      </c>
      <c r="D55" s="38">
        <v>1155.6984760223199</v>
      </c>
      <c r="E55" s="38">
        <v>135376.9</v>
      </c>
      <c r="F55" s="38">
        <v>0.56323755726705105</v>
      </c>
      <c r="G55" s="38">
        <v>188.810181311018</v>
      </c>
      <c r="H55" s="38">
        <v>0.22117905614217701</v>
      </c>
      <c r="I55" s="38">
        <v>0.176943244913741</v>
      </c>
      <c r="J55" s="38">
        <v>0.22117905614217701</v>
      </c>
      <c r="K55" s="38">
        <v>0.22117905614217701</v>
      </c>
      <c r="L55" s="38">
        <v>41295.451223705801</v>
      </c>
      <c r="M55" s="38">
        <v>3.3794253436023101</v>
      </c>
      <c r="N55" s="38">
        <v>23.013081964849899</v>
      </c>
      <c r="O55" s="38">
        <v>33.794253436023098</v>
      </c>
      <c r="P55" s="38">
        <v>0.48438429924966397</v>
      </c>
      <c r="Q55" s="38">
        <v>1.12647511453411E-2</v>
      </c>
      <c r="R55" s="38">
        <v>0.48438429924966397</v>
      </c>
      <c r="S55" s="38">
        <v>6.19561312993758E-4</v>
      </c>
      <c r="T55" s="38">
        <v>4.50590045813642E-2</v>
      </c>
      <c r="U55" s="38">
        <v>4.2242816795028896E-3</v>
      </c>
      <c r="V55" s="38">
        <v>0.153763853133905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0.28161877863352602</v>
      </c>
      <c r="AH55" s="38">
        <v>45.821628233903702</v>
      </c>
      <c r="AI55" s="38">
        <v>1</v>
      </c>
      <c r="AJ55" s="38">
        <v>0</v>
      </c>
      <c r="AK55" s="38">
        <v>2</v>
      </c>
      <c r="AL55" s="38">
        <v>4</v>
      </c>
      <c r="AM55" s="38">
        <v>393</v>
      </c>
      <c r="AN55" s="38">
        <v>178</v>
      </c>
      <c r="AO55" s="38">
        <v>51</v>
      </c>
      <c r="AP55" s="38">
        <v>42</v>
      </c>
      <c r="AQ55" s="38">
        <v>34</v>
      </c>
      <c r="AR55" s="38">
        <v>9</v>
      </c>
      <c r="AS55" s="38">
        <v>3</v>
      </c>
    </row>
    <row r="56" spans="1:45" x14ac:dyDescent="0.25">
      <c r="A56" s="38" t="s">
        <v>293</v>
      </c>
      <c r="B56" s="38" t="s">
        <v>275</v>
      </c>
      <c r="C56" s="38">
        <v>4</v>
      </c>
      <c r="D56" s="38">
        <v>1000</v>
      </c>
      <c r="E56" s="38">
        <v>477</v>
      </c>
      <c r="F56" s="38">
        <v>1.7172000000000001E-3</v>
      </c>
      <c r="G56" s="38">
        <v>119.25</v>
      </c>
      <c r="H56" s="38">
        <v>1.7171999999999999E-4</v>
      </c>
      <c r="I56" s="38">
        <v>1.7171999999999999E-4</v>
      </c>
      <c r="J56" s="38">
        <v>1.7171999999999999E-4</v>
      </c>
      <c r="K56" s="38">
        <v>1.7171999999999999E-4</v>
      </c>
      <c r="L56" s="38">
        <v>125.90166960000001</v>
      </c>
      <c r="M56" s="38">
        <v>1.03032E-2</v>
      </c>
      <c r="N56" s="38">
        <v>6.6369780000000003E-2</v>
      </c>
      <c r="O56" s="38">
        <v>0.103032</v>
      </c>
      <c r="P56" s="38">
        <v>1.476792E-3</v>
      </c>
      <c r="Q56" s="38">
        <v>3.4344000000000002E-5</v>
      </c>
      <c r="R56" s="38">
        <v>1.476792E-3</v>
      </c>
      <c r="S56" s="38">
        <v>1.8889199999999999E-6</v>
      </c>
      <c r="T56" s="38">
        <v>1.3737600000000001E-4</v>
      </c>
      <c r="U56" s="38">
        <v>1.2879E-5</v>
      </c>
      <c r="V56" s="38">
        <v>4.6879559999999997E-4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8.5860000000000005E-4</v>
      </c>
      <c r="AH56" s="38">
        <v>0.13970108880000001</v>
      </c>
      <c r="AI56" s="38">
        <v>0</v>
      </c>
      <c r="AJ56" s="38">
        <v>1</v>
      </c>
      <c r="AK56" s="38">
        <v>0</v>
      </c>
      <c r="AL56" s="38">
        <v>0</v>
      </c>
      <c r="AM56" s="38">
        <v>0</v>
      </c>
      <c r="AN56" s="38">
        <v>2</v>
      </c>
      <c r="AO56" s="38">
        <v>0</v>
      </c>
      <c r="AP56" s="38">
        <v>1</v>
      </c>
      <c r="AQ56" s="38">
        <v>0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2</v>
      </c>
      <c r="D57" s="38">
        <v>1000</v>
      </c>
      <c r="E57" s="38">
        <v>1500</v>
      </c>
      <c r="F57" s="38">
        <v>5.4000000000000003E-3</v>
      </c>
      <c r="G57" s="38">
        <v>750</v>
      </c>
      <c r="H57" s="38">
        <v>5.4000000000000001E-4</v>
      </c>
      <c r="I57" s="38">
        <v>5.4000000000000001E-4</v>
      </c>
      <c r="J57" s="38">
        <v>5.4000000000000001E-4</v>
      </c>
      <c r="K57" s="38">
        <v>5.4000000000000001E-4</v>
      </c>
      <c r="L57" s="38">
        <v>395.91719999999998</v>
      </c>
      <c r="M57" s="38">
        <v>3.2399999999999998E-2</v>
      </c>
      <c r="N57" s="38">
        <v>0.20871000000000001</v>
      </c>
      <c r="O57" s="38">
        <v>0.32400000000000001</v>
      </c>
      <c r="P57" s="38">
        <v>4.6439999999999997E-3</v>
      </c>
      <c r="Q57" s="38">
        <v>1.08E-4</v>
      </c>
      <c r="R57" s="38">
        <v>4.6439999999999997E-3</v>
      </c>
      <c r="S57" s="38">
        <v>5.9399999999999999E-6</v>
      </c>
      <c r="T57" s="38">
        <v>4.3199999999999998E-4</v>
      </c>
      <c r="U57" s="38">
        <v>4.0500000000000002E-5</v>
      </c>
      <c r="V57" s="38">
        <v>1.4741999999999999E-3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2.7000000000000001E-3</v>
      </c>
      <c r="AH57" s="38">
        <v>0.43931160000000002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1</v>
      </c>
      <c r="AQ57" s="38">
        <v>1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50</v>
      </c>
      <c r="D60" s="38">
        <v>800</v>
      </c>
      <c r="E60" s="38">
        <v>4352.4799999999996</v>
      </c>
      <c r="F60" s="38">
        <v>1.2535142399999999E-2</v>
      </c>
      <c r="G60" s="38">
        <v>87.049599999999998</v>
      </c>
      <c r="H60" s="38">
        <v>1.25351424E-3</v>
      </c>
      <c r="I60" s="38">
        <v>1.25351424E-3</v>
      </c>
      <c r="J60" s="38">
        <v>1.25351424E-3</v>
      </c>
      <c r="K60" s="38">
        <v>1.25351424E-3</v>
      </c>
      <c r="L60" s="38">
        <v>919.05157048319995</v>
      </c>
      <c r="M60" s="38">
        <v>7.5210854399999999E-2</v>
      </c>
      <c r="N60" s="38">
        <v>0.48448325376000001</v>
      </c>
      <c r="O60" s="38">
        <v>0.75210854400000005</v>
      </c>
      <c r="P60" s="38">
        <v>1.0780222464000001E-2</v>
      </c>
      <c r="Q60" s="38">
        <v>2.5070284800000003E-4</v>
      </c>
      <c r="R60" s="38">
        <v>1.0780222464000001E-2</v>
      </c>
      <c r="S60" s="38">
        <v>1.3788656639999999E-5</v>
      </c>
      <c r="T60" s="38">
        <v>1.0028113920000001E-3</v>
      </c>
      <c r="U60" s="38">
        <v>9.4013568000000003E-5</v>
      </c>
      <c r="V60" s="38">
        <v>3.4220938751999999E-3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6.2675711999999996E-3</v>
      </c>
      <c r="AH60" s="38">
        <v>1.0197839748096</v>
      </c>
      <c r="AI60" s="38">
        <v>0</v>
      </c>
      <c r="AJ60" s="38">
        <v>0</v>
      </c>
      <c r="AK60" s="38">
        <v>0</v>
      </c>
      <c r="AL60" s="38">
        <v>0</v>
      </c>
      <c r="AM60" s="38">
        <v>25</v>
      </c>
      <c r="AN60" s="38">
        <v>13</v>
      </c>
      <c r="AO60" s="38">
        <v>3</v>
      </c>
      <c r="AP60" s="38">
        <v>5</v>
      </c>
      <c r="AQ60" s="38">
        <v>3</v>
      </c>
      <c r="AR60" s="38">
        <v>0</v>
      </c>
      <c r="AS60" s="38">
        <v>1</v>
      </c>
    </row>
    <row r="61" spans="1:45" x14ac:dyDescent="0.25">
      <c r="A61" s="38" t="s">
        <v>293</v>
      </c>
      <c r="B61" s="38" t="s">
        <v>280</v>
      </c>
      <c r="C61" s="38">
        <v>25</v>
      </c>
      <c r="D61" s="38">
        <v>500</v>
      </c>
      <c r="E61" s="38">
        <v>1784.5</v>
      </c>
      <c r="F61" s="38">
        <v>3.2120999999999999E-3</v>
      </c>
      <c r="G61" s="38">
        <v>71.38</v>
      </c>
      <c r="H61" s="38">
        <v>3.2121E-4</v>
      </c>
      <c r="I61" s="38">
        <v>3.2121E-4</v>
      </c>
      <c r="J61" s="38">
        <v>3.2121E-4</v>
      </c>
      <c r="K61" s="38">
        <v>3.2121E-4</v>
      </c>
      <c r="L61" s="38">
        <v>235.50474779999999</v>
      </c>
      <c r="M61" s="38">
        <v>1.9272600000000001E-2</v>
      </c>
      <c r="N61" s="38">
        <v>0.124147665</v>
      </c>
      <c r="O61" s="38">
        <v>0.19272600000000001</v>
      </c>
      <c r="P61" s="38">
        <v>2.7624059999999998E-3</v>
      </c>
      <c r="Q61" s="38">
        <v>6.4241999999999999E-5</v>
      </c>
      <c r="R61" s="38">
        <v>2.7624059999999998E-3</v>
      </c>
      <c r="S61" s="38">
        <v>3.53331E-6</v>
      </c>
      <c r="T61" s="38">
        <v>2.56968E-4</v>
      </c>
      <c r="U61" s="38">
        <v>2.409075E-5</v>
      </c>
      <c r="V61" s="38">
        <v>8.7690330000000005E-4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1.6060499999999999E-3</v>
      </c>
      <c r="AH61" s="38">
        <v>0.26131718339999999</v>
      </c>
      <c r="AI61" s="38">
        <v>1</v>
      </c>
      <c r="AJ61" s="38">
        <v>0</v>
      </c>
      <c r="AK61" s="38">
        <v>0</v>
      </c>
      <c r="AL61" s="38">
        <v>0</v>
      </c>
      <c r="AM61" s="38">
        <v>9</v>
      </c>
      <c r="AN61" s="38">
        <v>7</v>
      </c>
      <c r="AO61" s="38">
        <v>3</v>
      </c>
      <c r="AP61" s="38">
        <v>1</v>
      </c>
      <c r="AQ61" s="38">
        <v>2</v>
      </c>
      <c r="AR61" s="38">
        <v>1</v>
      </c>
      <c r="AS61" s="38">
        <v>1</v>
      </c>
    </row>
    <row r="62" spans="1:45" x14ac:dyDescent="0.25">
      <c r="A62" s="38" t="s">
        <v>293</v>
      </c>
      <c r="B62" s="38" t="s">
        <v>281</v>
      </c>
      <c r="C62" s="38">
        <v>6</v>
      </c>
      <c r="D62" s="38">
        <v>700</v>
      </c>
      <c r="E62" s="38">
        <v>205.8</v>
      </c>
      <c r="F62" s="38">
        <v>5.1861599999999996E-4</v>
      </c>
      <c r="G62" s="38">
        <v>34.299999999999997</v>
      </c>
      <c r="H62" s="38">
        <v>5.1861599999999998E-5</v>
      </c>
      <c r="I62" s="38">
        <v>5.1861599999999998E-5</v>
      </c>
      <c r="J62" s="38">
        <v>5.1861599999999998E-5</v>
      </c>
      <c r="K62" s="38">
        <v>5.1861599999999998E-5</v>
      </c>
      <c r="L62" s="38">
        <v>38.023887887999997</v>
      </c>
      <c r="M62" s="38">
        <v>3.1116960000000002E-3</v>
      </c>
      <c r="N62" s="38">
        <v>2.0044508400000001E-2</v>
      </c>
      <c r="O62" s="38">
        <v>3.1116959999999999E-2</v>
      </c>
      <c r="P62" s="38">
        <v>4.4600975999999998E-4</v>
      </c>
      <c r="Q62" s="38">
        <v>1.037232E-5</v>
      </c>
      <c r="R62" s="38">
        <v>4.4600975999999998E-4</v>
      </c>
      <c r="S62" s="38">
        <v>5.7047760000000004E-7</v>
      </c>
      <c r="T62" s="38">
        <v>4.1489280000000001E-5</v>
      </c>
      <c r="U62" s="38">
        <v>3.8896199999999997E-6</v>
      </c>
      <c r="V62" s="38">
        <v>1.4158216799999999E-4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2.5930799999999998E-4</v>
      </c>
      <c r="AH62" s="38">
        <v>4.2191486064E-2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2</v>
      </c>
      <c r="AP62" s="38">
        <v>2</v>
      </c>
      <c r="AQ62" s="38">
        <v>1</v>
      </c>
      <c r="AR62" s="38">
        <v>0</v>
      </c>
      <c r="AS62" s="38">
        <v>1</v>
      </c>
    </row>
    <row r="63" spans="1:45" x14ac:dyDescent="0.25">
      <c r="A63" s="38" t="s">
        <v>293</v>
      </c>
      <c r="B63" s="38" t="s">
        <v>282</v>
      </c>
      <c r="C63" s="38">
        <v>1220</v>
      </c>
      <c r="D63" s="38">
        <v>429</v>
      </c>
      <c r="E63" s="38">
        <v>19502.05</v>
      </c>
      <c r="F63" s="38">
        <v>3.0118966020000099E-2</v>
      </c>
      <c r="G63" s="38">
        <v>15.9852868852459</v>
      </c>
      <c r="H63" s="38">
        <v>3.0118966019999798E-3</v>
      </c>
      <c r="I63" s="38">
        <v>3.0118966019999798E-3</v>
      </c>
      <c r="J63" s="38">
        <v>3.0118966019999798E-3</v>
      </c>
      <c r="K63" s="38">
        <v>3.0118966019999798E-3</v>
      </c>
      <c r="L63" s="38">
        <v>2208.26235065434</v>
      </c>
      <c r="M63" s="38">
        <v>0.18071379611999899</v>
      </c>
      <c r="N63" s="38">
        <v>1.164098036673</v>
      </c>
      <c r="O63" s="38">
        <v>1.8071379612</v>
      </c>
      <c r="P63" s="38">
        <v>2.59023107772E-2</v>
      </c>
      <c r="Q63" s="38">
        <v>6.0237932040000004E-4</v>
      </c>
      <c r="R63" s="38">
        <v>2.59023107772E-2</v>
      </c>
      <c r="S63" s="38">
        <v>3.3130862622000201E-5</v>
      </c>
      <c r="T63" s="38">
        <v>2.4095172816000002E-3</v>
      </c>
      <c r="U63" s="38">
        <v>2.2589224514999999E-4</v>
      </c>
      <c r="V63" s="38">
        <v>8.2224777234599592E-3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1.5059483009999999E-2</v>
      </c>
      <c r="AH63" s="38">
        <v>2.4502983615910798</v>
      </c>
      <c r="AI63" s="38">
        <v>0</v>
      </c>
      <c r="AJ63" s="38">
        <v>13</v>
      </c>
      <c r="AK63" s="38">
        <v>2</v>
      </c>
      <c r="AL63" s="38">
        <v>14</v>
      </c>
      <c r="AM63" s="38">
        <v>391</v>
      </c>
      <c r="AN63" s="38">
        <v>298</v>
      </c>
      <c r="AO63" s="38">
        <v>148</v>
      </c>
      <c r="AP63" s="38">
        <v>147</v>
      </c>
      <c r="AQ63" s="38">
        <v>115</v>
      </c>
      <c r="AR63" s="38">
        <v>17</v>
      </c>
      <c r="AS63" s="38">
        <v>75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2020-02-18T09:39:01Z</dcterms:modified>
</cp:coreProperties>
</file>