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6" i="22"/>
  <c r="Y92" i="22"/>
  <c r="Y111" i="22"/>
  <c r="Y69" i="22"/>
  <c r="Y46" i="22"/>
  <c r="Y52" i="22" s="1"/>
  <c r="Y60" i="22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71" i="22" l="1"/>
  <c r="Y74" i="22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<sst xmlns="http://schemas.openxmlformats.org/spreadsheetml/2006/main" count="566" uniqueCount="294">
  <si>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</si>
  <si>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</si>
  <si>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</si>
  <si>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</si>
  <si>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</si>
  <si>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</si>
  <si>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</si>
  <si>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</si>
  <si>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</si>
  <si>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</si>
  <si>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</si>
  <si>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</si>
  <si>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</si>
  <si>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</si>
  <si>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</si>
  <si>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</si>
  <si>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</si>
  <si>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</si>
  <si>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</si>
  <si>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</si>
  <si>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</si>
  <si>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</si>
  <si>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</si>
  <si>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</si>
  <si>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</si>
  <si>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</si>
  <si>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</si>
  <si>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</si>
  <si>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</si>
  <si>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</si>
  <si>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</si>
  <si>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</si>
  <si>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</si>
  <si>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</si>
  <si>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</si>
  <si>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</si>
  <si>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</si>
  <si>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</si>
  <si>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</si>
  <si>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</si>
  <si>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</si>
  <si>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</si>
  <si>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</si>
  <si>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</si>
  <si>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</si>
  <si>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</si>
  <si>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</si>
  <si>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</si>
  <si>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</si>
  <si>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</si>
  <si>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</si>
  <si>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</si>
  <si>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</si>
  <si>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</si>
  <si>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</si>
  <si>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</si>
  <si>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</si>
  <si>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</si>
  <si>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</si>
  <si>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</si>
  <si>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</si>
  <si>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</si>
  <si>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</si>
  <si>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</si>
  <si>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</si>
  <si>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</si>
  <si>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</si>
  <si>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</si>
  <si>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</si>
  <si>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</si>
  <si>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</si>
  <si>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</si>
  <si>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</si>
  <si>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</si>
  <si>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</si>
  <si>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</si>
  <si>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</si>
  <si>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</si>
  <si>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</si>
  <si>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</si>
  <si>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</si>
  <si>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</si>
  <si>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</si>
  <si>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</si>
  <si>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</si>
  <si>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</si>
  <si>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</si>
  <si>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</si>
  <si>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</si>
  <si>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</si>
  <si>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</si>
  <si>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</si>
  <si>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</si>
  <si>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</si>
  <si>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</si>
  <si>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</si>
  <si>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</si>
  <si>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</si>
  <si>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</si>
  <si>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</si>
  <si>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</si>
  <si>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</si>
  <si>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</si>
  <si>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</si>
  <si>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</si>
  <si>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</si>
  <si>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</si>
  <si>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</si>
  <si>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</si>
  <si>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</si>
  <si>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</si>
  <si>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</si>
  <si>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</si>
  <si>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</si>
  <si>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</si>
  <si>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</si>
  <si>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</si>
  <si>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</si>
  <si>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</si>
  <si>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</si>
  <si>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</si>
  <si>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</si>
  <si>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</si>
  <si>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</si>
  <si>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</si>
  <si>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</si>
  <si>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</si>
  <si>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</si>
  <si>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</si>
  <si>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</si>
  <si>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</si>
  <si>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</si>
  <si>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</si>
  <si>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</si>
  <si>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</si>
  <si>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</si>
  <si>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</si>
  <si>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</si>
  <si>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</si>
  <si>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</si>
  <si>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</si>
  <si>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</si>
  <si>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</si>
  <si>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</si>
  <si>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</si>
  <si>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</si>
  <si>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</si>
  <si>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</si>
  <si>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</si>
  <si>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</si>
  <si>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</si>
  <si>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</si>
  <si>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</si>
  <si>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</si>
  <si>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</si>
  <si>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</si>
  <si>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</si>
  <si>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</si>
  <si>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</si>
  <si>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</si>
  <si>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</si>
  <si>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</si>
  <si>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</si>
  <si>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</si>
  <si>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</si>
  <si>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</si>
  <si>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</si>
  <si>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</si>
  <si>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</si>
  <si>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</si>
  <si>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</si>
  <si>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</si>
  <si>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</si>
  <si>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</si>
  <si>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</si>
  <si>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</si>
  <si>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</si>
  <si>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</si>
  <si>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</si>
  <si>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</si>
  <si>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</si>
  <si>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</si>
  <si>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</si>
  <si>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</si>
  <si>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</si>
  <si>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</si>
  <si>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</si>
  <si>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</si>
  <si>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</si>
  <si>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</si>
  <si>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</si>
  <si>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</si>
  <si>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</si>
  <si>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</si>
  <si>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</si>
  <si>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</si>
  <si>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</si>
  <si>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</si>
  <si>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</si>
  <si>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</si>
  <si>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</si>
  <si>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</si>
  <si>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</si>
  <si>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</si>
  <si>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</si>
  <si>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</si>
  <si>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</si>
  <si>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</si>
  <si>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</si>
  <si>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</si>
  <si>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</si>
  <si>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</si>
  <si>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</si>
  <si>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</si>
  <si>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</si>
  <si>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</si>
  <si>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</si>
  <si>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</si>
  <si>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</si>
  <si>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</si>
  <si>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</si>
  <si>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</si>
  <si>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</si>
  <si>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</si>
  <si>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</si>
  <si>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</si>
  <si>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</si>
  <si>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</si>
  <si>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</si>
  <si>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</si>
  <si>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</si>
  <si>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</si>
  <si>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</si>
  <si>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</si>
  <si>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</si>
  <si>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</si>
  <si>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</si>
  <si>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</si>
  <si>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</si>
  <si>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</si>
  <si>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</si>
  <si>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</si>
  <si>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</si>
  <si>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</si>
  <si>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</si>
  <si>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</si>
  <si>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</si>
  <si>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</si>
  <si>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</si>
  <si>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</si>
  <si>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</si>
  <si>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</si>
  <si>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</si>
  <si>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</si>
  <si>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</si>
  <si>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</si>
  <si>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</si>
  <si>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</si>
  <si>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</si>
  <si>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</si>
  <si>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</si>
  <si>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</si>
  <si>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</si>
  <si>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</si>
  <si>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</si>
  <si>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</si>
  <si>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</si>
  <si>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</si>
  <si>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</si>
  <si>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</si>
  <si>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</si>
  <si>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</si>
  <si>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</si>
  <si>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</si>
  <si>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</si>
  <si>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</si>
  <si>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</si>
  <si>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</si>
  <si>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</si>
  <si>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</si>
  <si>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</si>
  <si>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</si>
  <si>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</si>
  <si>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</si>
  <si>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</si>
  <si>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</si>
  <si>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</si>
  <si>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</si>
  <si>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</si>
  <si>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</si>
  <si>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</si>
  <si>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</si>
  <si>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</si>
  <si>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Kreisfreie Stadt Chemnitz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</si>
</sst>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Kreisfreie Stadt Chemnitz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5</v>
      </c>
      <c r="I13" s="224">
        <f>DB!AJ2</f>
        <v>34</v>
      </c>
      <c r="J13" s="224">
        <f>DB!AK2</f>
        <v>18</v>
      </c>
      <c r="K13" s="224">
        <f>DB!AL2</f>
        <v>43</v>
      </c>
      <c r="L13" s="224">
        <f>DB!AM2</f>
        <v>20</v>
      </c>
      <c r="M13" s="224">
        <f>DB!AN2</f>
        <v>51</v>
      </c>
      <c r="N13" s="224">
        <f>DB!AO2</f>
        <v>149</v>
      </c>
      <c r="O13" s="224">
        <f>DB!AP2</f>
        <v>256</v>
      </c>
      <c r="P13" s="224">
        <f>DB!AQ2</f>
        <v>180</v>
      </c>
      <c r="Q13" s="224">
        <f>DB!AR2</f>
        <v>26</v>
      </c>
      <c r="R13" s="224">
        <f>SUM(H13:Q13)</f>
        <v>782</v>
      </c>
      <c r="S13" s="224">
        <f>DB!AS2</f>
        <v>0</v>
      </c>
      <c r="T13" s="225">
        <f>DB!C2</f>
        <v>782</v>
      </c>
      <c r="U13" s="335">
        <f>DB!E2</f>
        <v>12975.0999999999</v>
      </c>
      <c r="V13" s="352">
        <f>DB!F2*1000</f>
        <v>52.6222406063793</v>
      </c>
      <c r="W13" s="177">
        <f>IF(T13=0,0,U13/T13)</f>
        <v>16.59219948849092</v>
      </c>
      <c r="X13" s="402">
        <v>1.0808703585943764</v>
      </c>
      <c r="Y13" s="400">
        <f>V13*X13</f>
        <v>56.877820074256753</v>
      </c>
      <c r="Z13" s="398">
        <f>DB!H2*$X13</f>
        <v>3.7160175781847875</v>
      </c>
      <c r="AA13" s="402">
        <f>DB!I2*$X13</f>
        <v>2.6300304002336334</v>
      </c>
      <c r="AB13" s="402">
        <f>DB!J2*$X13</f>
        <v>2.9250366936854335</v>
      </c>
      <c r="AC13" s="402">
        <f>DB!K2*$X13</f>
        <v>3.4210112847329874</v>
      </c>
      <c r="AD13" s="407">
        <f>DB!L2*$X13</f>
        <v>5807.6804521422109</v>
      </c>
      <c r="AE13" s="401">
        <f>DB!M2*$X13</f>
        <v>39.985107512202553</v>
      </c>
      <c r="AF13" s="401">
        <f>DB!N2*$X13</f>
        <v>5.7048453534479693</v>
      </c>
      <c r="AG13" s="401">
        <f>DB!O2*$X13</f>
        <v>0.39814474051979387</v>
      </c>
      <c r="AH13" s="401">
        <f>DB!P2*$X13</f>
        <v>0.85316730111385286</v>
      </c>
      <c r="AI13" s="401">
        <f>DB!Q2*$X13</f>
        <v>0.40383252252722185</v>
      </c>
      <c r="AJ13" s="401">
        <f>DB!R2*$X13</f>
        <v>0.68253384089108038</v>
      </c>
      <c r="AK13" s="402">
        <f>DB!S2*1000*$X13</f>
        <v>3.0714022840098623</v>
      </c>
      <c r="AL13" s="401">
        <f>DB!T2*$X13</f>
        <v>0.68253384089108038</v>
      </c>
      <c r="AM13" s="400">
        <f>DB!U2*1000*$X13</f>
        <v>966.92294126236243</v>
      </c>
      <c r="AN13" s="400">
        <f>DB!V2*1000*$X13</f>
        <v>15.925789620791885</v>
      </c>
      <c r="AO13" s="400">
        <f>DB!W2*1000*$X13</f>
        <v>8.5316730111385191</v>
      </c>
      <c r="AP13" s="401">
        <f>DB!X2*1000*$X13</f>
        <v>28.43891003712843</v>
      </c>
      <c r="AQ13" s="400">
        <f>DB!Y2*1000*$X13</f>
        <v>261.63797234158022</v>
      </c>
      <c r="AR13" s="400">
        <f>DB!Z2*1000*$X13</f>
        <v>261.63797234158022</v>
      </c>
      <c r="AS13" s="400">
        <f>DB!AA2*1000*$X13</f>
        <v>1763.2124223019612</v>
      </c>
      <c r="AT13" s="400">
        <f>DB!AB2*1000*$X13</f>
        <v>31.851579241583771</v>
      </c>
      <c r="AU13" s="400">
        <f>DB!AC2*1000*$X13</f>
        <v>45.502256059405468</v>
      </c>
      <c r="AV13" s="400">
        <f>DB!AD2*1000*$X13</f>
        <v>1535.7011420049312</v>
      </c>
      <c r="AW13" s="401">
        <f>DB!AE2*1000*$X13</f>
        <v>10.238007613366209</v>
      </c>
      <c r="AX13" s="401">
        <f>DB!AF2*$X13</f>
        <v>49.597459104751827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4</v>
      </c>
      <c r="I14" s="224">
        <f>DB!AJ3</f>
        <v>27</v>
      </c>
      <c r="J14" s="224">
        <f>DB!AK3</f>
        <v>11</v>
      </c>
      <c r="K14" s="224">
        <f>DB!AL3</f>
        <v>18</v>
      </c>
      <c r="L14" s="224">
        <f>DB!AM3</f>
        <v>9</v>
      </c>
      <c r="M14" s="224">
        <f>DB!AN3</f>
        <v>10</v>
      </c>
      <c r="N14" s="224">
        <f>DB!AO3</f>
        <v>31</v>
      </c>
      <c r="O14" s="224">
        <f>DB!AP3</f>
        <v>56</v>
      </c>
      <c r="P14" s="224">
        <f>DB!AQ3</f>
        <v>56</v>
      </c>
      <c r="Q14" s="224">
        <f>DB!AR3</f>
        <v>9</v>
      </c>
      <c r="R14" s="224">
        <f t="shared" ref="R14:R24" si="0">SUM(H14:Q14)</f>
        <v>231</v>
      </c>
      <c r="S14" s="224">
        <f>DB!AS3</f>
        <v>0</v>
      </c>
      <c r="T14" s="225">
        <f>DB!C3</f>
        <v>231</v>
      </c>
      <c r="U14" s="335">
        <f>DB!E3</f>
        <v>7804.5</v>
      </c>
      <c r="V14" s="352">
        <f>DB!F3*1000</f>
        <v>29.927916150000001</v>
      </c>
      <c r="W14" s="177">
        <f t="shared" ref="W14:W24" si="1">IF(T14=0,0,U14/T14)</f>
        <v>33.785714285714285</v>
      </c>
      <c r="X14" s="402">
        <v>1.0808703585943764</v>
      </c>
      <c r="Y14" s="400">
        <f t="shared" ref="Y14:Y24" si="2">V14*X14</f>
        <v>32.348197461032932</v>
      </c>
      <c r="Z14" s="398">
        <f>DB!H3*$X14</f>
        <v>0.80870493652582209</v>
      </c>
      <c r="AA14" s="402">
        <f>DB!I3*$X14</f>
        <v>0.57126916716184162</v>
      </c>
      <c r="AB14" s="402">
        <f>DB!J3*$X14</f>
        <v>0.63639687138338785</v>
      </c>
      <c r="AC14" s="402">
        <f>DB!K3*$X14</f>
        <v>0.74357723230427697</v>
      </c>
      <c r="AD14" s="407">
        <f>DB!L3*$X14</f>
        <v>3303.0097463511502</v>
      </c>
      <c r="AE14" s="401">
        <f>DB!M3*$X14</f>
        <v>18.600213540093932</v>
      </c>
      <c r="AF14" s="401">
        <f>DB!N3*$X14</f>
        <v>3.0585220699406634</v>
      </c>
      <c r="AG14" s="401">
        <f>DB!O3*$X14</f>
        <v>0.16497580705126794</v>
      </c>
      <c r="AH14" s="401">
        <f>DB!P3*$X14</f>
        <v>0.93809772636995381</v>
      </c>
      <c r="AI14" s="401">
        <f>DB!Q3*$X14</f>
        <v>0.51757115937652687</v>
      </c>
      <c r="AJ14" s="401">
        <f>DB!R3*$X14</f>
        <v>0.29113377714929634</v>
      </c>
      <c r="AK14" s="402">
        <f>DB!S3*1000*$X14</f>
        <v>0.32348197461032929</v>
      </c>
      <c r="AL14" s="401">
        <f>DB!T3*$X14</f>
        <v>0.35583017207136225</v>
      </c>
      <c r="AM14" s="400">
        <f>DB!U3*1000*$X14</f>
        <v>200.55882425840414</v>
      </c>
      <c r="AN14" s="400">
        <f>DB!V3*1000*$X14</f>
        <v>9.0574952890892213</v>
      </c>
      <c r="AO14" s="400">
        <f>DB!W3*1000*$X14</f>
        <v>7.1166034414272552</v>
      </c>
      <c r="AP14" s="401">
        <f>DB!X3*1000*$X14</f>
        <v>16.174098730516466</v>
      </c>
      <c r="AQ14" s="400">
        <f>DB!Y3*1000*$X14</f>
        <v>148.80170832075149</v>
      </c>
      <c r="AR14" s="400">
        <f>DB!Z3*1000*$X14</f>
        <v>148.80170832075149</v>
      </c>
      <c r="AS14" s="400">
        <f>DB!AA3*1000*$X14</f>
        <v>1002.7941212920209</v>
      </c>
      <c r="AT14" s="400">
        <f>DB!AB3*1000*$X14</f>
        <v>18.114990578178443</v>
      </c>
      <c r="AU14" s="400">
        <f>DB!AC3*1000*$X14</f>
        <v>25.878557968826343</v>
      </c>
      <c r="AV14" s="400">
        <f>DB!AD3*1000*$X14</f>
        <v>873.40133144789024</v>
      </c>
      <c r="AW14" s="401">
        <f>DB!AE3*1000*$X14</f>
        <v>5.8226755429859267</v>
      </c>
      <c r="AX14" s="401">
        <f>DB!AF3*$X14</f>
        <v>28.207628186020713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0</v>
      </c>
      <c r="J15" s="224">
        <f>DB!AK4</f>
        <v>0</v>
      </c>
      <c r="K15" s="224">
        <f>DB!AL4</f>
        <v>0</v>
      </c>
      <c r="L15" s="224">
        <f>DB!AM4</f>
        <v>2</v>
      </c>
      <c r="M15" s="224">
        <f>DB!AN4</f>
        <v>3</v>
      </c>
      <c r="N15" s="224">
        <f>DB!AO4</f>
        <v>3</v>
      </c>
      <c r="O15" s="224">
        <f>DB!AP4</f>
        <v>1</v>
      </c>
      <c r="P15" s="224">
        <f>DB!AQ4</f>
        <v>3</v>
      </c>
      <c r="Q15" s="224">
        <f>DB!AR4</f>
        <v>0</v>
      </c>
      <c r="R15" s="224">
        <f t="shared" si="0"/>
        <v>12</v>
      </c>
      <c r="S15" s="224">
        <f>DB!AS4</f>
        <v>0</v>
      </c>
      <c r="T15" s="225">
        <f>DB!C4</f>
        <v>12</v>
      </c>
      <c r="U15" s="335">
        <f>DB!E4</f>
        <v>1754</v>
      </c>
      <c r="V15" s="352">
        <f>DB!F4*1000</f>
        <v>9.6349714345074595</v>
      </c>
      <c r="W15" s="177">
        <f t="shared" si="1"/>
        <v>146.16666666666666</v>
      </c>
      <c r="X15" s="402">
        <v>1.0808703585943764</v>
      </c>
      <c r="Y15" s="400">
        <f t="shared" si="2"/>
        <v>10.414155029462652</v>
      </c>
      <c r="Z15" s="398">
        <f>DB!H4*$X15</f>
        <v>0.38879512109993919</v>
      </c>
      <c r="AA15" s="402">
        <f>DB!I4*$X15</f>
        <v>0.27604453598095624</v>
      </c>
      <c r="AB15" s="402">
        <f>DB!J4*$X15</f>
        <v>0.30714814566895143</v>
      </c>
      <c r="AC15" s="402">
        <f>DB!K4*$X15</f>
        <v>0.357691511411944</v>
      </c>
      <c r="AD15" s="407">
        <f>DB!L4*$X15</f>
        <v>1059.5309256200158</v>
      </c>
      <c r="AE15" s="401">
        <f>DB!M4*$X15</f>
        <v>10.565160277389861</v>
      </c>
      <c r="AF15" s="401">
        <f>DB!N4*$X15</f>
        <v>0.47905113135528177</v>
      </c>
      <c r="AG15" s="401">
        <f>DB!O4*$X15</f>
        <v>7.60233317150774E-2</v>
      </c>
      <c r="AH15" s="401">
        <f>DB!P4*$X15</f>
        <v>1.1039004331230404</v>
      </c>
      <c r="AI15" s="401">
        <f>DB!Q4*$X15</f>
        <v>0.48425820887001342</v>
      </c>
      <c r="AJ15" s="401">
        <f>DB!R4*$X15</f>
        <v>0.6665059218856092</v>
      </c>
      <c r="AK15" s="402">
        <f>DB!S4*1000*$X15</f>
        <v>4.1812832443292596</v>
      </c>
      <c r="AL15" s="401">
        <f>DB!T4*$X15</f>
        <v>0.20828310058925281</v>
      </c>
      <c r="AM15" s="400">
        <f>DB!U4*1000*$X15</f>
        <v>66.650592188561035</v>
      </c>
      <c r="AN15" s="400">
        <f>DB!V4*1000*$X15</f>
        <v>2.9159634082495436</v>
      </c>
      <c r="AO15" s="400">
        <f>DB!W4*1000*$X15</f>
        <v>97.893057276948994</v>
      </c>
      <c r="AP15" s="401">
        <f>DB!X4*1000*$X15</f>
        <v>0.31242465088387977</v>
      </c>
      <c r="AQ15" s="400">
        <f>DB!Y4*1000*$X15</f>
        <v>5.207077514731326</v>
      </c>
      <c r="AR15" s="400">
        <f>DB!Z4*1000*$X15</f>
        <v>31.242465088387977</v>
      </c>
      <c r="AS15" s="400">
        <f>DB!AA4*1000*$X15</f>
        <v>31.242465088387977</v>
      </c>
      <c r="AT15" s="400">
        <f>DB!AB4*1000*$X15</f>
        <v>5.8319268164990872</v>
      </c>
      <c r="AU15" s="400">
        <f>DB!AC4*1000*$X15</f>
        <v>8.331324023570124</v>
      </c>
      <c r="AV15" s="400">
        <f>DB!AD4*1000*$X15</f>
        <v>83.31324023570123</v>
      </c>
      <c r="AW15" s="401">
        <f>DB!AE4*1000*$X15</f>
        <v>1.8745479053032743</v>
      </c>
      <c r="AX15" s="401">
        <f>DB!AF4*$X15</f>
        <v>0.62484930176775955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1</v>
      </c>
      <c r="J16" s="224">
        <f>DB!AK5</f>
        <v>0</v>
      </c>
      <c r="K16" s="224">
        <f>DB!AL5</f>
        <v>0</v>
      </c>
      <c r="L16" s="224">
        <f>DB!AM5</f>
        <v>0</v>
      </c>
      <c r="M16" s="224">
        <f>DB!AN5</f>
        <v>0</v>
      </c>
      <c r="N16" s="224">
        <f>DB!AO5</f>
        <v>5</v>
      </c>
      <c r="O16" s="224">
        <f>DB!AP5</f>
        <v>24</v>
      </c>
      <c r="P16" s="224">
        <f>DB!AQ5</f>
        <v>59</v>
      </c>
      <c r="Q16" s="224">
        <f>DB!AR5</f>
        <v>7</v>
      </c>
      <c r="R16" s="224">
        <f t="shared" si="0"/>
        <v>96</v>
      </c>
      <c r="S16" s="224">
        <f>DB!AS5</f>
        <v>0</v>
      </c>
      <c r="T16" s="225">
        <f>DB!C5</f>
        <v>96</v>
      </c>
      <c r="U16" s="335">
        <f>DB!E5</f>
        <v>1590.6</v>
      </c>
      <c r="V16" s="352">
        <f>DB!F5*1000</f>
        <v>6.2996869800000095</v>
      </c>
      <c r="W16" s="177">
        <f t="shared" si="1"/>
        <v>16.568749999999998</v>
      </c>
      <c r="X16" s="402">
        <v>1.0808703585943764</v>
      </c>
      <c r="Y16" s="400">
        <f t="shared" si="2"/>
        <v>6.8091449251049347</v>
      </c>
      <c r="Z16" s="398">
        <f>DB!H5*$X16</f>
        <v>0.13504804101458101</v>
      </c>
      <c r="AA16" s="402">
        <f>DB!I5*$X16</f>
        <v>0.10871934730417529</v>
      </c>
      <c r="AB16" s="402">
        <f>DB!J5*$X16</f>
        <v>0.11443902904126343</v>
      </c>
      <c r="AC16" s="402">
        <f>DB!K5*$X16</f>
        <v>0.13246056594304112</v>
      </c>
      <c r="AD16" s="407">
        <f>DB!L5*$X16</f>
        <v>695.26817001261361</v>
      </c>
      <c r="AE16" s="401">
        <f>DB!M5*$X16</f>
        <v>1.3482106951707751</v>
      </c>
      <c r="AF16" s="401">
        <f>DB!N5*$X16</f>
        <v>0.57707503240264235</v>
      </c>
      <c r="AG16" s="401">
        <f>DB!O5*$X16</f>
        <v>4.7664014475734463E-2</v>
      </c>
      <c r="AH16" s="401">
        <f>DB!P5*$X16</f>
        <v>1.0894631880167878E-2</v>
      </c>
      <c r="AI16" s="401">
        <f>DB!Q5*$X16</f>
        <v>6.1282304325944326E-3</v>
      </c>
      <c r="AJ16" s="401">
        <f>DB!R5*$X16</f>
        <v>5.9920475340923332E-3</v>
      </c>
      <c r="AK16" s="402">
        <f>DB!S5*1000*$X16</f>
        <v>6.8091449251049133E-3</v>
      </c>
      <c r="AL16" s="401">
        <f>DB!T5*$X16</f>
        <v>6.8091449251049345E-4</v>
      </c>
      <c r="AM16" s="400">
        <f>DB!U5*1000*$X16</f>
        <v>2.0427434775314772</v>
      </c>
      <c r="AN16" s="400">
        <f>DB!V5*1000*$X16</f>
        <v>0.95328028951468946</v>
      </c>
      <c r="AO16" s="400">
        <f>DB!W5*1000*$X16</f>
        <v>3.404572462552462</v>
      </c>
      <c r="AP16" s="401">
        <f>DB!X5*1000*$X16</f>
        <v>0.20427434775314771</v>
      </c>
      <c r="AQ16" s="400">
        <f>DB!Y5*1000*$X16</f>
        <v>3.404572462552462</v>
      </c>
      <c r="AR16" s="400">
        <f>DB!Z5*1000*$X16</f>
        <v>20.427434775314776</v>
      </c>
      <c r="AS16" s="400">
        <f>DB!AA5*1000*$X16</f>
        <v>20.427434775314776</v>
      </c>
      <c r="AT16" s="400">
        <f>DB!AB5*1000*$X16</f>
        <v>3.8131211580587578</v>
      </c>
      <c r="AU16" s="400">
        <f>DB!AC5*1000*$X16</f>
        <v>5.4473159400839508</v>
      </c>
      <c r="AV16" s="400">
        <f>DB!AD5*1000*$X16</f>
        <v>54.473159400839393</v>
      </c>
      <c r="AW16" s="401">
        <f>DB!AE5*1000*$X16</f>
        <v>1.2256460865188865</v>
      </c>
      <c r="AX16" s="401">
        <f>DB!AF5*$X16</f>
        <v>0.40854869550629547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3</v>
      </c>
      <c r="O17" s="224">
        <f>DB!AP6</f>
        <v>7</v>
      </c>
      <c r="P17" s="224">
        <f>DB!AQ6</f>
        <v>25</v>
      </c>
      <c r="Q17" s="224">
        <f>DB!AR6</f>
        <v>3</v>
      </c>
      <c r="R17" s="224">
        <f t="shared" si="0"/>
        <v>38</v>
      </c>
      <c r="S17" s="224">
        <f>DB!AS6</f>
        <v>0</v>
      </c>
      <c r="T17" s="225">
        <f>DB!C6</f>
        <v>38</v>
      </c>
      <c r="U17" s="335">
        <f>DB!E6</f>
        <v>1363</v>
      </c>
      <c r="V17" s="352">
        <f>DB!F6*1000</f>
        <v>5.2794831428571403</v>
      </c>
      <c r="W17" s="177">
        <f t="shared" si="1"/>
        <v>35.868421052631582</v>
      </c>
      <c r="X17" s="402">
        <v>1.0808703585943764</v>
      </c>
      <c r="Y17" s="400">
        <f t="shared" si="2"/>
        <v>5.7064368378129622</v>
      </c>
      <c r="Z17" s="398">
        <f>DB!H6*$X17</f>
        <v>0.11412873675625945</v>
      </c>
      <c r="AA17" s="402">
        <f>DB!I6*$X17</f>
        <v>9.2063847650049199E-2</v>
      </c>
      <c r="AB17" s="402">
        <f>DB!J6*$X17</f>
        <v>9.68572545938121E-2</v>
      </c>
      <c r="AC17" s="402">
        <f>DB!K6*$X17</f>
        <v>0.1100581451452856</v>
      </c>
      <c r="AD17" s="407">
        <f>DB!L6*$X17</f>
        <v>582.67285263540612</v>
      </c>
      <c r="AE17" s="401">
        <f>DB!M6*$X17</f>
        <v>0.84455265199631879</v>
      </c>
      <c r="AF17" s="401">
        <f>DB!N6*$X17</f>
        <v>0.45080851018722395</v>
      </c>
      <c r="AG17" s="401">
        <f>DB!O6*$X17</f>
        <v>3.9945057864690763E-2</v>
      </c>
      <c r="AH17" s="401">
        <f>DB!P6*$X17</f>
        <v>8.5596552567194541E-3</v>
      </c>
      <c r="AI17" s="401">
        <f>DB!Q6*$X17</f>
        <v>5.0216644172754142E-3</v>
      </c>
      <c r="AJ17" s="401">
        <f>DB!R6*$X17</f>
        <v>5.192857522409799E-3</v>
      </c>
      <c r="AK17" s="402">
        <f>DB!S6*1000*$X17</f>
        <v>5.7064368378129622E-2</v>
      </c>
      <c r="AL17" s="401">
        <f>DB!T6*$X17</f>
        <v>5.7064368378129625E-4</v>
      </c>
      <c r="AM17" s="400">
        <f>DB!U6*1000*$X17</f>
        <v>1.7119310513438868</v>
      </c>
      <c r="AN17" s="400">
        <f>DB!V6*1000*$X17</f>
        <v>0.79890115729381406</v>
      </c>
      <c r="AO17" s="400">
        <f>DB!W6*1000*$X17</f>
        <v>2.7390896821502251</v>
      </c>
      <c r="AP17" s="401">
        <f>DB!X6*1000*$X17</f>
        <v>0.17119310513438865</v>
      </c>
      <c r="AQ17" s="400">
        <f>DB!Y6*1000*$X17</f>
        <v>2.8532184189064811</v>
      </c>
      <c r="AR17" s="400">
        <f>DB!Z6*1000*$X17</f>
        <v>17.119310513438865</v>
      </c>
      <c r="AS17" s="400">
        <f>DB!AA6*1000*$X17</f>
        <v>17.119310513438865</v>
      </c>
      <c r="AT17" s="400">
        <f>DB!AB6*1000*$X17</f>
        <v>3.1956046291752607</v>
      </c>
      <c r="AU17" s="400">
        <f>DB!AC6*1000*$X17</f>
        <v>4.5651494702503781</v>
      </c>
      <c r="AV17" s="400">
        <f>DB!AD6*1000*$X17</f>
        <v>45.651494702503676</v>
      </c>
      <c r="AW17" s="401">
        <f>DB!AE6*1000*$X17</f>
        <v>1.0271586308063341</v>
      </c>
      <c r="AX17" s="401">
        <f>DB!AF6*$X17</f>
        <v>0.3423862102687773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0</v>
      </c>
      <c r="N18" s="224">
        <f>DB!AO7</f>
        <v>0</v>
      </c>
      <c r="O18" s="224">
        <f>DB!AP7</f>
        <v>1</v>
      </c>
      <c r="P18" s="224">
        <f>DB!AQ7</f>
        <v>17</v>
      </c>
      <c r="Q18" s="224">
        <f>DB!AR7</f>
        <v>0</v>
      </c>
      <c r="R18" s="224">
        <f t="shared" si="0"/>
        <v>18</v>
      </c>
      <c r="S18" s="224">
        <f>DB!AS7</f>
        <v>0</v>
      </c>
      <c r="T18" s="225">
        <f>DB!C7</f>
        <v>18</v>
      </c>
      <c r="U18" s="335">
        <f>DB!E7</f>
        <v>1218</v>
      </c>
      <c r="V18" s="352">
        <f>DB!F7*1000</f>
        <v>4.6875524347826101</v>
      </c>
      <c r="W18" s="177">
        <f t="shared" si="1"/>
        <v>67.666666666666671</v>
      </c>
      <c r="X18" s="402">
        <v>1.0808703585943764</v>
      </c>
      <c r="Y18" s="400">
        <f t="shared" si="2"/>
        <v>5.0666364811134219</v>
      </c>
      <c r="Z18" s="398">
        <f>DB!H7*$X18</f>
        <v>0.11822151789264661</v>
      </c>
      <c r="AA18" s="402">
        <f>DB!I7*$X18</f>
        <v>9.3901662783302114E-2</v>
      </c>
      <c r="AB18" s="402">
        <f>DB!J7*$X18</f>
        <v>0.10011673686680125</v>
      </c>
      <c r="AC18" s="402">
        <f>DB!K7*$X18</f>
        <v>0.11440465174354071</v>
      </c>
      <c r="AD18" s="407">
        <f>DB!L7*$X18</f>
        <v>517.34411781352958</v>
      </c>
      <c r="AE18" s="401">
        <f>DB!M7*$X18</f>
        <v>0.37999773608350695</v>
      </c>
      <c r="AF18" s="401">
        <f>DB!N7*$X18</f>
        <v>0.35466455367793986</v>
      </c>
      <c r="AG18" s="401">
        <f>DB!O7*$X18</f>
        <v>3.5466455367793984E-2</v>
      </c>
      <c r="AH18" s="401">
        <f>DB!P7*$X18</f>
        <v>2.7866500646123869E-3</v>
      </c>
      <c r="AI18" s="401">
        <f>DB!Q7*$X18</f>
        <v>1.3679918499006187E-3</v>
      </c>
      <c r="AJ18" s="401">
        <f>DB!R7*$X18</f>
        <v>2.0266545924453646E-3</v>
      </c>
      <c r="AK18" s="402">
        <f>DB!S7*1000*$X18</f>
        <v>5.0666364811134214E-2</v>
      </c>
      <c r="AL18" s="401">
        <f>DB!T7*$X18</f>
        <v>5.0666364811134223E-4</v>
      </c>
      <c r="AM18" s="400">
        <f>DB!U7*1000*$X18</f>
        <v>1.5199909443340234</v>
      </c>
      <c r="AN18" s="400">
        <f>DB!V7*1000*$X18</f>
        <v>0.70932910735587862</v>
      </c>
      <c r="AO18" s="400">
        <f>DB!W7*1000*$X18</f>
        <v>2.4319855109344393</v>
      </c>
      <c r="AP18" s="401">
        <f>DB!X7*1000*$X18</f>
        <v>0.15199909443340234</v>
      </c>
      <c r="AQ18" s="400">
        <f>DB!Y7*1000*$X18</f>
        <v>2.5333182405567056</v>
      </c>
      <c r="AR18" s="400">
        <f>DB!Z7*1000*$X18</f>
        <v>15.199909443340234</v>
      </c>
      <c r="AS18" s="400">
        <f>DB!AA7*1000*$X18</f>
        <v>15.199909443340234</v>
      </c>
      <c r="AT18" s="400">
        <f>DB!AB7*1000*$X18</f>
        <v>2.8373164294235145</v>
      </c>
      <c r="AU18" s="400">
        <f>DB!AC7*1000*$X18</f>
        <v>4.0533091848907397</v>
      </c>
      <c r="AV18" s="400">
        <f>DB!AD7*1000*$X18</f>
        <v>40.533091848907397</v>
      </c>
      <c r="AW18" s="401">
        <f>DB!AE7*1000*$X18</f>
        <v>0.91199456660041611</v>
      </c>
      <c r="AX18" s="401">
        <f>DB!AF7*$X18</f>
        <v>0.30399818886680574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0</v>
      </c>
      <c r="N19" s="224">
        <f>DB!AO8</f>
        <v>0</v>
      </c>
      <c r="O19" s="224">
        <f>DB!AP8</f>
        <v>1</v>
      </c>
      <c r="P19" s="224">
        <f>DB!AQ8</f>
        <v>1</v>
      </c>
      <c r="Q19" s="224">
        <f>DB!AR8</f>
        <v>1</v>
      </c>
      <c r="R19" s="224">
        <f t="shared" si="0"/>
        <v>3</v>
      </c>
      <c r="S19" s="224">
        <f>DB!AS8</f>
        <v>0</v>
      </c>
      <c r="T19" s="225">
        <f>DB!C8</f>
        <v>3</v>
      </c>
      <c r="U19" s="335">
        <f>DB!E8</f>
        <v>57.8</v>
      </c>
      <c r="V19" s="352">
        <f>DB!F8*1000</f>
        <v>0.23617080000000001</v>
      </c>
      <c r="W19" s="177">
        <f t="shared" si="1"/>
        <v>19.266666666666666</v>
      </c>
      <c r="X19" s="402">
        <v>1.0808703585943764</v>
      </c>
      <c r="Y19" s="400">
        <f t="shared" si="2"/>
        <v>0.25527001728552079</v>
      </c>
      <c r="Z19" s="398">
        <f>DB!H8*$X19</f>
        <v>5.4457603687577761E-3</v>
      </c>
      <c r="AA19" s="402">
        <f>DB!I8*$X19</f>
        <v>4.5863513105631887E-3</v>
      </c>
      <c r="AB19" s="402">
        <f>DB!J8*$X19</f>
        <v>4.7480223215106863E-3</v>
      </c>
      <c r="AC19" s="402">
        <f>DB!K8*$X19</f>
        <v>5.1224183468627825E-3</v>
      </c>
      <c r="AD19" s="407">
        <f>DB!L8*$X19</f>
        <v>26.065110924989952</v>
      </c>
      <c r="AE19" s="401">
        <f>DB!M8*$X19</f>
        <v>7.6836275202941742E-2</v>
      </c>
      <c r="AF19" s="401">
        <f>DB!N8*$X19</f>
        <v>2.4250651642124473E-2</v>
      </c>
      <c r="AG19" s="401">
        <f>DB!O8*$X19</f>
        <v>1.7868901209986453E-3</v>
      </c>
      <c r="AH19" s="401">
        <f>DB!P8*$X19</f>
        <v>4.5948603111393738E-4</v>
      </c>
      <c r="AI19" s="401">
        <f>DB!Q8*$X19</f>
        <v>1.5316201037131246E-4</v>
      </c>
      <c r="AJ19" s="401">
        <f>DB!R8*$X19</f>
        <v>3.5737802419972902E-4</v>
      </c>
      <c r="AK19" s="402">
        <f>DB!S8*1000*$X19</f>
        <v>1.3784580933418122E-2</v>
      </c>
      <c r="AL19" s="401">
        <f>DB!T8*$X19</f>
        <v>6.8922904667090609E-3</v>
      </c>
      <c r="AM19" s="400">
        <f>DB!U8*1000*$X19</f>
        <v>0.25527001728552079</v>
      </c>
      <c r="AN19" s="400">
        <f>DB!V8*1000*$X19</f>
        <v>7.1475604839945819E-2</v>
      </c>
      <c r="AO19" s="400">
        <f>DB!W8*1000*$X19</f>
        <v>0.12763500864276039</v>
      </c>
      <c r="AP19" s="401">
        <f>DB!X8*1000*$X19</f>
        <v>7.6581005185656229E-3</v>
      </c>
      <c r="AQ19" s="400">
        <f>DB!Y8*1000*$X19</f>
        <v>0.12763500864276039</v>
      </c>
      <c r="AR19" s="400">
        <f>DB!Z8*1000*$X19</f>
        <v>0.76581005185656226</v>
      </c>
      <c r="AS19" s="400">
        <f>DB!AA8*1000*$X19</f>
        <v>0.76581005185656226</v>
      </c>
      <c r="AT19" s="400">
        <f>DB!AB8*1000*$X19</f>
        <v>0.14295120967989164</v>
      </c>
      <c r="AU19" s="400">
        <f>DB!AC8*1000*$X19</f>
        <v>0.20421601382841659</v>
      </c>
      <c r="AV19" s="400">
        <f>DB!AD8*1000*$X19</f>
        <v>2.0421601382841663</v>
      </c>
      <c r="AW19" s="401">
        <f>DB!AE8*1000*$X19</f>
        <v>4.5948603111393739E-2</v>
      </c>
      <c r="AX19" s="401">
        <f>DB!AF8*$X19</f>
        <v>1.5316201037131246E-2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1</v>
      </c>
      <c r="N20" s="224">
        <f>DB!AO9</f>
        <v>1</v>
      </c>
      <c r="O20" s="224">
        <f>DB!AP9</f>
        <v>2</v>
      </c>
      <c r="P20" s="224">
        <f>DB!AQ9</f>
        <v>3</v>
      </c>
      <c r="Q20" s="224">
        <f>DB!AR9</f>
        <v>0</v>
      </c>
      <c r="R20" s="224">
        <f t="shared" si="0"/>
        <v>7</v>
      </c>
      <c r="S20" s="224">
        <f>DB!AS9</f>
        <v>0</v>
      </c>
      <c r="T20" s="225">
        <f>DB!C9</f>
        <v>7</v>
      </c>
      <c r="U20" s="335">
        <f>DB!E9</f>
        <v>302.5</v>
      </c>
      <c r="V20" s="352">
        <f>DB!F9*1000</f>
        <v>1.1292929999999999</v>
      </c>
      <c r="W20" s="177">
        <f t="shared" si="1"/>
        <v>43.214285714285715</v>
      </c>
      <c r="X20" s="402">
        <v>1.0808703585943764</v>
      </c>
      <c r="Y20" s="400">
        <f t="shared" si="2"/>
        <v>1.2206193298681189</v>
      </c>
      <c r="Z20" s="398">
        <f>DB!H9*$X20</f>
        <v>2.4412386597362383E-2</v>
      </c>
      <c r="AA20" s="402">
        <f>DB!I9*$X20</f>
        <v>2.0571504439377369E-2</v>
      </c>
      <c r="AB20" s="402">
        <f>DB!J9*$X20</f>
        <v>2.1393388121488568E-2</v>
      </c>
      <c r="AC20" s="402">
        <f>DB!K9*$X20</f>
        <v>2.2768619233139983E-2</v>
      </c>
      <c r="AD20" s="407">
        <f>DB!L9*$X20</f>
        <v>124.6349985341739</v>
      </c>
      <c r="AE20" s="401">
        <f>DB!M9*$X20</f>
        <v>0.19896095076850343</v>
      </c>
      <c r="AF20" s="401">
        <f>DB!N9*$X20</f>
        <v>0.1086351203582626</v>
      </c>
      <c r="AG20" s="401">
        <f>DB!O9*$X20</f>
        <v>5.3707250514197242E-3</v>
      </c>
      <c r="AH20" s="401">
        <f>DB!P9*$X20</f>
        <v>8.0560875771295865E-4</v>
      </c>
      <c r="AI20" s="401">
        <f>DB!Q9*$X20</f>
        <v>2.4412386597362382E-4</v>
      </c>
      <c r="AJ20" s="401">
        <f>DB!R9*$X20</f>
        <v>6.1030966493405949E-4</v>
      </c>
      <c r="AK20" s="402">
        <f>DB!S9*1000*$X20</f>
        <v>1.2206193298681191E-2</v>
      </c>
      <c r="AL20" s="401">
        <f>DB!T9*$X20</f>
        <v>5.3707250514197238E-2</v>
      </c>
      <c r="AM20" s="400">
        <f>DB!U9*1000*$X20</f>
        <v>1.2206193298681189</v>
      </c>
      <c r="AN20" s="400">
        <f>DB!V9*1000*$X20</f>
        <v>0.34177341236307335</v>
      </c>
      <c r="AO20" s="400">
        <f>DB!W9*1000*$X20</f>
        <v>1.4647431958417427</v>
      </c>
      <c r="AP20" s="401">
        <f>DB!X9*1000*$X20</f>
        <v>3.6618579896043571E-2</v>
      </c>
      <c r="AQ20" s="400">
        <f>DB!Y9*1000*$X20</f>
        <v>0.61030966493405947</v>
      </c>
      <c r="AR20" s="400">
        <f>DB!Z9*1000*$X20</f>
        <v>3.661857989604357</v>
      </c>
      <c r="AS20" s="400">
        <f>DB!AA9*1000*$X20</f>
        <v>3.661857989604357</v>
      </c>
      <c r="AT20" s="400">
        <f>DB!AB9*1000*$X20</f>
        <v>0.6835468247261467</v>
      </c>
      <c r="AU20" s="400">
        <f>DB!AC9*1000*$X20</f>
        <v>0.97649546389449526</v>
      </c>
      <c r="AV20" s="400">
        <f>DB!AD9*1000*$X20</f>
        <v>9.7649546389449515</v>
      </c>
      <c r="AW20" s="401">
        <f>DB!AE9*1000*$X20</f>
        <v>0.21971147937626145</v>
      </c>
      <c r="AX20" s="401">
        <f>DB!AF9*$X20</f>
        <v>7.3237159792087142E-2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1</v>
      </c>
      <c r="M21" s="224">
        <f>DB!AN10</f>
        <v>0</v>
      </c>
      <c r="N21" s="224">
        <f>DB!AO10</f>
        <v>0</v>
      </c>
      <c r="O21" s="224">
        <f>DB!AP10</f>
        <v>0</v>
      </c>
      <c r="P21" s="224">
        <f>DB!AQ10</f>
        <v>0</v>
      </c>
      <c r="Q21" s="224">
        <f>DB!AR10</f>
        <v>2</v>
      </c>
      <c r="R21" s="224">
        <f t="shared" si="0"/>
        <v>3</v>
      </c>
      <c r="S21" s="224">
        <f>DB!AS10</f>
        <v>0</v>
      </c>
      <c r="T21" s="225">
        <f>DB!C10</f>
        <v>3</v>
      </c>
      <c r="U21" s="335">
        <f>DB!E10</f>
        <v>1130</v>
      </c>
      <c r="V21" s="352">
        <f>DB!F10*1000</f>
        <v>4.6354860000000002</v>
      </c>
      <c r="W21" s="177">
        <f t="shared" si="1"/>
        <v>376.66666666666669</v>
      </c>
      <c r="X21" s="402">
        <v>1.0808703585943764</v>
      </c>
      <c r="Y21" s="400">
        <f t="shared" si="2"/>
        <v>5.0103594150792121</v>
      </c>
      <c r="Z21" s="398">
        <f>DB!H10*$X21</f>
        <v>0.12358886557195389</v>
      </c>
      <c r="AA21" s="402">
        <f>DB!I10*$X21</f>
        <v>0.10348062311943598</v>
      </c>
      <c r="AB21" s="402">
        <f>DB!J10*$X21</f>
        <v>0.10735530106709724</v>
      </c>
      <c r="AC21" s="402">
        <f>DB!K10*$X21</f>
        <v>0.11583950967663137</v>
      </c>
      <c r="AD21" s="407">
        <f>DB!L10*$X21</f>
        <v>511.59777915490815</v>
      </c>
      <c r="AE21" s="401">
        <f>DB!M10*$X21</f>
        <v>0.48600486326268355</v>
      </c>
      <c r="AF21" s="401">
        <f>DB!N10*$X21</f>
        <v>0.51857219946069844</v>
      </c>
      <c r="AG21" s="401">
        <f>DB!O10*$X21</f>
        <v>1.4530042303729713E-2</v>
      </c>
      <c r="AH21" s="401">
        <f>DB!P10*$X21</f>
        <v>3.407044402253864E-3</v>
      </c>
      <c r="AI21" s="401">
        <f>DB!Q10*$X21</f>
        <v>1.0020718830158423E-3</v>
      </c>
      <c r="AJ21" s="401">
        <f>DB!R10*$X21</f>
        <v>2.5051797075396061E-3</v>
      </c>
      <c r="AK21" s="402">
        <f>DB!S10*1000*$X21</f>
        <v>0.31565264314999031</v>
      </c>
      <c r="AL21" s="401">
        <f>DB!T10*$X21</f>
        <v>0.87180253822378284</v>
      </c>
      <c r="AM21" s="400">
        <f>DB!U10*1000*$X21</f>
        <v>5.0103594150792121</v>
      </c>
      <c r="AN21" s="400">
        <f>DB!V10*1000*$X21</f>
        <v>55.113953565871327</v>
      </c>
      <c r="AO21" s="400">
        <f>DB!W10*1000*$X21</f>
        <v>2.5051797075396061</v>
      </c>
      <c r="AP21" s="401">
        <f>DB!X10*1000*$X21</f>
        <v>0.15031078245237636</v>
      </c>
      <c r="AQ21" s="400">
        <f>DB!Y10*1000*$X21</f>
        <v>2.5051797075396061</v>
      </c>
      <c r="AR21" s="400">
        <f>DB!Z10*1000*$X21</f>
        <v>0</v>
      </c>
      <c r="AS21" s="400">
        <f>DB!AA10*1000*$X21</f>
        <v>15.031078245237635</v>
      </c>
      <c r="AT21" s="400">
        <f>DB!AB10*1000*$X21</f>
        <v>2.8058012724443588</v>
      </c>
      <c r="AU21" s="400">
        <f>DB!AC10*1000*$X21</f>
        <v>4.0082875320633686</v>
      </c>
      <c r="AV21" s="400">
        <f>DB!AD10*1000*$X21</f>
        <v>40.082875320633697</v>
      </c>
      <c r="AW21" s="401">
        <f>DB!AE10*1000*$X21</f>
        <v>0.90186469471425812</v>
      </c>
      <c r="AX21" s="401">
        <f>DB!AF10*$X21</f>
        <v>0.30062156490475267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0</v>
      </c>
      <c r="S22" s="224">
        <f>DB!AS11</f>
        <v>0</v>
      </c>
      <c r="T22" s="225">
        <f>DB!C11</f>
        <v>0</v>
      </c>
      <c r="U22" s="335">
        <f>DB!E11</f>
        <v>0</v>
      </c>
      <c r="V22" s="352">
        <f>DB!F11*1000</f>
        <v>0</v>
      </c>
      <c r="W22" s="177">
        <f t="shared" si="1"/>
        <v>0</v>
      </c>
      <c r="X22" s="402">
        <v>1.0808703585943764</v>
      </c>
      <c r="Y22" s="400">
        <f t="shared" si="2"/>
        <v>0</v>
      </c>
      <c r="Z22" s="398">
        <f>DB!H11*$X22</f>
        <v>0</v>
      </c>
      <c r="AA22" s="402">
        <f>DB!I11*$X22</f>
        <v>0</v>
      </c>
      <c r="AB22" s="402">
        <f>DB!J11*$X22</f>
        <v>0</v>
      </c>
      <c r="AC22" s="402">
        <f>DB!K11*$X22</f>
        <v>0</v>
      </c>
      <c r="AD22" s="407">
        <f>DB!L11*$X22</f>
        <v>0</v>
      </c>
      <c r="AE22" s="401">
        <f>DB!M11*$X22</f>
        <v>0</v>
      </c>
      <c r="AF22" s="401">
        <f>DB!N11*$X22</f>
        <v>0</v>
      </c>
      <c r="AG22" s="401">
        <f>DB!O11*$X22</f>
        <v>0</v>
      </c>
      <c r="AH22" s="401">
        <f>DB!P11*$X22</f>
        <v>0</v>
      </c>
      <c r="AI22" s="401">
        <f>DB!Q11*$X22</f>
        <v>0</v>
      </c>
      <c r="AJ22" s="401">
        <f>DB!R11*$X22</f>
        <v>0</v>
      </c>
      <c r="AK22" s="402">
        <f>DB!S11*1000*$X22</f>
        <v>0</v>
      </c>
      <c r="AL22" s="401">
        <f>DB!T11*$X22</f>
        <v>0</v>
      </c>
      <c r="AM22" s="400">
        <f>DB!U11*1000*$X22</f>
        <v>0</v>
      </c>
      <c r="AN22" s="400">
        <f>DB!V11*1000*$X22</f>
        <v>0</v>
      </c>
      <c r="AO22" s="400">
        <f>DB!W11*1000*$X22</f>
        <v>0</v>
      </c>
      <c r="AP22" s="401">
        <f>DB!X11*1000*$X22</f>
        <v>0</v>
      </c>
      <c r="AQ22" s="400">
        <f>DB!Y11*1000*$X22</f>
        <v>0</v>
      </c>
      <c r="AR22" s="400">
        <f>DB!Z11*1000*$X22</f>
        <v>0</v>
      </c>
      <c r="AS22" s="400">
        <f>DB!AA11*1000*$X22</f>
        <v>0</v>
      </c>
      <c r="AT22" s="400">
        <f>DB!AB11*1000*$X22</f>
        <v>0</v>
      </c>
      <c r="AU22" s="400">
        <f>DB!AC11*1000*$X22</f>
        <v>0</v>
      </c>
      <c r="AV22" s="400">
        <f>DB!AD11*1000*$X22</f>
        <v>0</v>
      </c>
      <c r="AW22" s="401">
        <f>DB!AE11*1000*$X22</f>
        <v>0</v>
      </c>
      <c r="AX22" s="401">
        <f>DB!AF11*$X22</f>
        <v>0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0</v>
      </c>
      <c r="S23" s="224">
        <f>DB!AS12</f>
        <v>0</v>
      </c>
      <c r="T23" s="225">
        <f>DB!C12</f>
        <v>0</v>
      </c>
      <c r="U23" s="335">
        <f>DB!E12</f>
        <v>0</v>
      </c>
      <c r="V23" s="352">
        <f>DB!F12*1000</f>
        <v>0</v>
      </c>
      <c r="W23" s="177">
        <f t="shared" si="1"/>
        <v>0</v>
      </c>
      <c r="X23" s="402">
        <v>1.0808703585943764</v>
      </c>
      <c r="Y23" s="400">
        <f t="shared" si="2"/>
        <v>0</v>
      </c>
      <c r="Z23" s="398">
        <f>DB!H12*$X23</f>
        <v>0</v>
      </c>
      <c r="AA23" s="402">
        <f>DB!I12*$X23</f>
        <v>0</v>
      </c>
      <c r="AB23" s="402">
        <f>DB!J12*$X23</f>
        <v>0</v>
      </c>
      <c r="AC23" s="402">
        <f>DB!K12*$X23</f>
        <v>0</v>
      </c>
      <c r="AD23" s="407">
        <f>DB!L12*$X23</f>
        <v>0</v>
      </c>
      <c r="AE23" s="401">
        <f>DB!M12*$X23</f>
        <v>0</v>
      </c>
      <c r="AF23" s="401">
        <f>DB!N12*$X23</f>
        <v>0</v>
      </c>
      <c r="AG23" s="401">
        <f>DB!O12*$X23</f>
        <v>0</v>
      </c>
      <c r="AH23" s="401">
        <f>DB!P12*$X23</f>
        <v>0</v>
      </c>
      <c r="AI23" s="401">
        <f>DB!Q12*$X23</f>
        <v>0</v>
      </c>
      <c r="AJ23" s="401">
        <f>DB!R12*$X23</f>
        <v>0</v>
      </c>
      <c r="AK23" s="402">
        <f>DB!S12*1000*$X23</f>
        <v>0</v>
      </c>
      <c r="AL23" s="401">
        <f>DB!T12*$X23</f>
        <v>0</v>
      </c>
      <c r="AM23" s="400">
        <f>DB!U12*1000*$X23</f>
        <v>0</v>
      </c>
      <c r="AN23" s="400">
        <f>DB!V12*1000*$X23</f>
        <v>0</v>
      </c>
      <c r="AO23" s="400">
        <f>DB!W12*1000*$X23</f>
        <v>0</v>
      </c>
      <c r="AP23" s="401">
        <f>DB!X12*1000*$X23</f>
        <v>0</v>
      </c>
      <c r="AQ23" s="400">
        <f>DB!Y12*1000*$X23</f>
        <v>0</v>
      </c>
      <c r="AR23" s="400">
        <f>DB!Z12*1000*$X23</f>
        <v>0</v>
      </c>
      <c r="AS23" s="400">
        <f>DB!AA12*1000*$X23</f>
        <v>0</v>
      </c>
      <c r="AT23" s="400">
        <f>DB!AB12*1000*$X23</f>
        <v>0</v>
      </c>
      <c r="AU23" s="400">
        <f>DB!AC12*1000*$X23</f>
        <v>0</v>
      </c>
      <c r="AV23" s="400">
        <f>DB!AD12*1000*$X23</f>
        <v>0</v>
      </c>
      <c r="AW23" s="401">
        <f>DB!AE12*1000*$X23</f>
        <v>0</v>
      </c>
      <c r="AX23" s="401">
        <f>DB!AF12*$X23</f>
        <v>0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0</v>
      </c>
      <c r="M24" s="227">
        <f>DB!AN13</f>
        <v>2</v>
      </c>
      <c r="N24" s="227">
        <f>DB!AO13</f>
        <v>0</v>
      </c>
      <c r="O24" s="227">
        <f>DB!AP13</f>
        <v>0</v>
      </c>
      <c r="P24" s="227">
        <f>DB!AQ13</f>
        <v>3</v>
      </c>
      <c r="Q24" s="227">
        <f>DB!AR13</f>
        <v>0</v>
      </c>
      <c r="R24" s="227">
        <f t="shared" si="0"/>
        <v>5</v>
      </c>
      <c r="S24" s="227">
        <f>DB!AS13</f>
        <v>0</v>
      </c>
      <c r="T24" s="228">
        <f>DB!C13</f>
        <v>5</v>
      </c>
      <c r="U24" s="336">
        <f>DB!E13</f>
        <v>413</v>
      </c>
      <c r="V24" s="353">
        <f>DB!F13*1000</f>
        <v>3.2881290000000001</v>
      </c>
      <c r="W24" s="204">
        <f t="shared" si="1"/>
        <v>82.6</v>
      </c>
      <c r="X24" s="408">
        <v>1.0808703585943764</v>
      </c>
      <c r="Y24" s="411">
        <f t="shared" si="2"/>
        <v>3.5540411713345685</v>
      </c>
      <c r="Z24" s="399">
        <f>DB!H13*$X24</f>
        <v>0.24404416043164037</v>
      </c>
      <c r="AA24" s="408">
        <f>DB!I13*$X24</f>
        <v>0.17260793288781551</v>
      </c>
      <c r="AB24" s="408">
        <f>DB!J13*$X24</f>
        <v>0.19405064795486743</v>
      </c>
      <c r="AC24" s="408">
        <f>DB!K13*$X24</f>
        <v>0.22591855045783404</v>
      </c>
      <c r="AD24" s="409">
        <f>DB!L13*$X24</f>
        <v>360.27670757935653</v>
      </c>
      <c r="AE24" s="410">
        <f>DB!M13*$X24</f>
        <v>2.9036516369803427</v>
      </c>
      <c r="AF24" s="410">
        <f>DB!N13*$X24</f>
        <v>0.40160665236080623</v>
      </c>
      <c r="AG24" s="410">
        <f>DB!O13*$X24</f>
        <v>3.5185007596212223E-2</v>
      </c>
      <c r="AH24" s="410">
        <f>DB!P13*$X24</f>
        <v>9.595911162603335E-2</v>
      </c>
      <c r="AI24" s="410">
        <f>DB!Q13*$X24</f>
        <v>3.9094452884680254E-2</v>
      </c>
      <c r="AJ24" s="410">
        <f>DB!R13*$X24</f>
        <v>6.7526782255356799E-2</v>
      </c>
      <c r="AK24" s="408">
        <f>DB!S13*1000*$X24</f>
        <v>1.030671939687025</v>
      </c>
      <c r="AL24" s="410">
        <f>DB!T13*$X24</f>
        <v>0.1919182232520667</v>
      </c>
      <c r="AM24" s="411">
        <f>DB!U13*1000*$X24</f>
        <v>0.71080823426691353</v>
      </c>
      <c r="AN24" s="411">
        <f>DB!V13*1000*$X24</f>
        <v>0.35540411713345677</v>
      </c>
      <c r="AO24" s="411">
        <f>DB!W13*1000*$X24</f>
        <v>42.648494056014826</v>
      </c>
      <c r="AP24" s="410">
        <f>DB!X13*1000*$X24</f>
        <v>0.49756576398683955</v>
      </c>
      <c r="AQ24" s="411">
        <f>DB!Y13*1000*$X24</f>
        <v>1.7770205856672843</v>
      </c>
      <c r="AR24" s="411">
        <f>DB!Z13*1000*$X24</f>
        <v>174.14801739539385</v>
      </c>
      <c r="AS24" s="411">
        <f>DB!AA13*1000*$X24</f>
        <v>0</v>
      </c>
      <c r="AT24" s="411">
        <f>DB!AB13*1000*$X24</f>
        <v>1.9902630559473582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2.0826681264020568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9</v>
      </c>
      <c r="I25" s="230">
        <f t="shared" si="3"/>
        <v>62</v>
      </c>
      <c r="J25" s="230">
        <f t="shared" si="3"/>
        <v>29</v>
      </c>
      <c r="K25" s="230">
        <f t="shared" si="3"/>
        <v>61</v>
      </c>
      <c r="L25" s="230">
        <f t="shared" si="3"/>
        <v>32</v>
      </c>
      <c r="M25" s="230">
        <f t="shared" si="3"/>
        <v>67</v>
      </c>
      <c r="N25" s="230">
        <f t="shared" si="3"/>
        <v>192</v>
      </c>
      <c r="O25" s="230">
        <f t="shared" si="3"/>
        <v>348</v>
      </c>
      <c r="P25" s="230">
        <f t="shared" si="3"/>
        <v>347</v>
      </c>
      <c r="Q25" s="230">
        <f t="shared" si="3"/>
        <v>48</v>
      </c>
      <c r="R25" s="230">
        <f t="shared" si="3"/>
        <v>1195</v>
      </c>
      <c r="S25" s="230">
        <f t="shared" si="3"/>
        <v>0</v>
      </c>
      <c r="T25" s="231">
        <f>SUM(T13:T24)</f>
        <v>1195</v>
      </c>
      <c r="U25" s="337">
        <f>SUM(U13:U24)</f>
        <v>28608.499999999898</v>
      </c>
      <c r="V25" s="354">
        <f>SUM(V13:V24)</f>
        <v>117.74092954852651</v>
      </c>
      <c r="W25" s="232"/>
      <c r="X25" s="396"/>
      <c r="Y25" s="445">
        <f>SUM(Y13:Y24)</f>
        <v>127.26268074235107</v>
      </c>
      <c r="Z25" s="447">
        <f t="shared" ref="Z25:AX25" si="4">SUM(Z13:Z24)</f>
        <v>5.6784071044437496</v>
      </c>
      <c r="AA25" s="448">
        <f t="shared" si="4"/>
        <v>4.0732753728711497</v>
      </c>
      <c r="AB25" s="448">
        <f t="shared" si="4"/>
        <v>4.5075420907046135</v>
      </c>
      <c r="AC25" s="448">
        <f t="shared" si="4"/>
        <v>5.2488524889955439</v>
      </c>
      <c r="AD25" s="444">
        <f>SUM(AD13:AD24)</f>
        <v>12988.080860768354</v>
      </c>
      <c r="AE25" s="449">
        <f t="shared" si="4"/>
        <v>75.388696139151421</v>
      </c>
      <c r="AF25" s="449">
        <f t="shared" si="4"/>
        <v>11.678031274833616</v>
      </c>
      <c r="AG25" s="449">
        <f t="shared" si="4"/>
        <v>0.81909207206671863</v>
      </c>
      <c r="AH25" s="449">
        <f t="shared" si="4"/>
        <v>3.018037648625461</v>
      </c>
      <c r="AI25" s="449">
        <f t="shared" si="4"/>
        <v>1.4586735881175736</v>
      </c>
      <c r="AJ25" s="449">
        <f t="shared" si="4"/>
        <v>1.7243847492269637</v>
      </c>
      <c r="AK25" s="448">
        <f>SUM(AK13:AK24)</f>
        <v>9.0630227381329345</v>
      </c>
      <c r="AL25" s="449">
        <f t="shared" si="4"/>
        <v>2.3727256378328545</v>
      </c>
      <c r="AM25" s="445">
        <f>SUM(AM13:AM24)</f>
        <v>1246.6040801790371</v>
      </c>
      <c r="AN25" s="445">
        <f>SUM(AN13:AN24)</f>
        <v>86.243365572502839</v>
      </c>
      <c r="AO25" s="445">
        <f t="shared" ref="AO25" si="5">SUM(AO13:AO24)</f>
        <v>168.86303335319084</v>
      </c>
      <c r="AP25" s="449">
        <f>SUM(AP13:AP24)</f>
        <v>46.145053192703543</v>
      </c>
      <c r="AQ25" s="445">
        <f t="shared" ref="AQ25" si="6">SUM(AQ13:AQ24)</f>
        <v>429.45801226586235</v>
      </c>
      <c r="AR25" s="445">
        <f>SUM(AR13:AR24)</f>
        <v>673.00448591966835</v>
      </c>
      <c r="AS25" s="445">
        <f>SUM(AS13:AS24)</f>
        <v>2869.4544097011631</v>
      </c>
      <c r="AT25" s="445">
        <f t="shared" si="4"/>
        <v>71.267101215716579</v>
      </c>
      <c r="AU25" s="445">
        <f t="shared" si="4"/>
        <v>98.966911656813267</v>
      </c>
      <c r="AV25" s="445">
        <f>SUM(AV13:AV24)</f>
        <v>2684.9634497386364</v>
      </c>
      <c r="AW25" s="449">
        <f>SUM(AW13:AW24)</f>
        <v>22.267555122782959</v>
      </c>
      <c r="AX25" s="449">
        <f t="shared" si="4"/>
        <v>81.956712739318206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16</v>
      </c>
      <c r="I27" s="224">
        <f>DB!AJ14</f>
        <v>147</v>
      </c>
      <c r="J27" s="224">
        <f>DB!AK14</f>
        <v>11</v>
      </c>
      <c r="K27" s="224">
        <f>DB!AL14</f>
        <v>96</v>
      </c>
      <c r="L27" s="224">
        <f>DB!AM14</f>
        <v>43</v>
      </c>
      <c r="M27" s="224">
        <f>DB!AN14</f>
        <v>166</v>
      </c>
      <c r="N27" s="224">
        <f>DB!AO14</f>
        <v>218</v>
      </c>
      <c r="O27" s="224">
        <f>DB!AP14</f>
        <v>287</v>
      </c>
      <c r="P27" s="224">
        <f>DB!AQ14</f>
        <v>294</v>
      </c>
      <c r="Q27" s="224">
        <f>DB!AR14</f>
        <v>52</v>
      </c>
      <c r="R27" s="224">
        <f>SUM(H27:Q27)</f>
        <v>1330</v>
      </c>
      <c r="S27" s="224">
        <f>DB!AS14</f>
        <v>0</v>
      </c>
      <c r="T27" s="225">
        <f>DB!C14</f>
        <v>1330</v>
      </c>
      <c r="U27" s="335">
        <f>DB!E14</f>
        <v>8353.0700000000106</v>
      </c>
      <c r="V27" s="352">
        <f>DB!F14*1000</f>
        <v>21.493748476444402</v>
      </c>
      <c r="W27" s="177">
        <f>IF(T27=0,0,U27/T27)</f>
        <v>6.2805037593985045</v>
      </c>
      <c r="X27" s="402">
        <v>1.0808703585943764</v>
      </c>
      <c r="Y27" s="400">
        <f t="shared" ref="Y27:Y35" si="7">V27*X27</f>
        <v>23.231955623271794</v>
      </c>
      <c r="Z27" s="398">
        <f>DB!H14*$X27</f>
        <v>1.8972763759005087</v>
      </c>
      <c r="AA27" s="402">
        <f>DB!I14*$X27</f>
        <v>1.7442552281952615</v>
      </c>
      <c r="AB27" s="402">
        <f>DB!J14*$X27</f>
        <v>1.8207658020478743</v>
      </c>
      <c r="AC27" s="402">
        <f>DB!K14*$X27</f>
        <v>1.8762127361354408</v>
      </c>
      <c r="AD27" s="407">
        <f>DB!L14*$X27</f>
        <v>2372.1685247810196</v>
      </c>
      <c r="AE27" s="401">
        <f>DB!M14*$X27</f>
        <v>66.722176550036025</v>
      </c>
      <c r="AF27" s="401">
        <f>DB!N14*$X27</f>
        <v>1.2312936480334122</v>
      </c>
      <c r="AG27" s="401">
        <f>DB!O14*$X27</f>
        <v>0.10222060474239765</v>
      </c>
      <c r="AH27" s="401">
        <f>DB!P14*$X27</f>
        <v>9.1766224711923705</v>
      </c>
      <c r="AI27" s="401">
        <f>DB!Q14*$X27</f>
        <v>5.2504219708594091</v>
      </c>
      <c r="AJ27" s="401">
        <f>DB!R14*$X27</f>
        <v>6.3423238851532187</v>
      </c>
      <c r="AK27" s="402">
        <f>DB!S14*1000*$X27</f>
        <v>3.4847933434907792</v>
      </c>
      <c r="AL27" s="401">
        <f>DB!T14*$X27</f>
        <v>22.999636067039013</v>
      </c>
      <c r="AM27" s="400">
        <f>DB!U14*1000*$X27</f>
        <v>23.231955623271794</v>
      </c>
      <c r="AN27" s="400">
        <f>DB!V14*1000*$X27</f>
        <v>62.72628018283396</v>
      </c>
      <c r="AO27" s="400">
        <f>DB!W14*1000*$X27</f>
        <v>8.3635040243778285</v>
      </c>
      <c r="AP27" s="401">
        <f>DB!X14*1000*$X27</f>
        <v>0.76665453556797003</v>
      </c>
      <c r="AQ27" s="400">
        <f>DB!Y14*1000*$X27</f>
        <v>44.140715684216232</v>
      </c>
      <c r="AR27" s="400">
        <f>DB!Z14*1000*$X27</f>
        <v>557.56693495853426</v>
      </c>
      <c r="AS27" s="400">
        <f>DB!AA14*1000*$X27</f>
        <v>90.60462693076002</v>
      </c>
      <c r="AT27" s="400">
        <f>DB!AB14*1000*$X27</f>
        <v>13.009895149032239</v>
      </c>
      <c r="AU27" s="400">
        <f>DB!AC14*1000*$X27</f>
        <v>41.817520121889096</v>
      </c>
      <c r="AV27" s="400">
        <f>DB!AD14*1000*$X27</f>
        <v>464.63911246543688</v>
      </c>
      <c r="AW27" s="401">
        <f>DB!AE14*1000*$X27</f>
        <v>4.1817520121889196</v>
      </c>
      <c r="AX27" s="401">
        <f>DB!AF14*$X27</f>
        <v>1.7656286273686514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52</v>
      </c>
      <c r="I28" s="224">
        <f>DB!AJ15</f>
        <v>225</v>
      </c>
      <c r="J28" s="224">
        <f>DB!AK15</f>
        <v>45</v>
      </c>
      <c r="K28" s="224">
        <f>DB!AL15</f>
        <v>205</v>
      </c>
      <c r="L28" s="224">
        <f>DB!AM15</f>
        <v>183</v>
      </c>
      <c r="M28" s="224">
        <f>DB!AN15</f>
        <v>787</v>
      </c>
      <c r="N28" s="224">
        <f>DB!AO15</f>
        <v>975</v>
      </c>
      <c r="O28" s="224">
        <f>DB!AP15</f>
        <v>1071</v>
      </c>
      <c r="P28" s="224">
        <f>DB!AQ15</f>
        <v>870</v>
      </c>
      <c r="Q28" s="224">
        <f>DB!AR15</f>
        <v>174</v>
      </c>
      <c r="R28" s="224">
        <f t="shared" ref="R28:R35" si="8">SUM(H28:Q28)</f>
        <v>4587</v>
      </c>
      <c r="S28" s="224">
        <f>DB!AS15</f>
        <v>0</v>
      </c>
      <c r="T28" s="225">
        <f>DB!C15</f>
        <v>4587</v>
      </c>
      <c r="U28" s="335">
        <f>DB!E15</f>
        <v>35218.83</v>
      </c>
      <c r="V28" s="352">
        <f>DB!F15*1000</f>
        <v>101.75872603254301</v>
      </c>
      <c r="W28" s="177">
        <f t="shared" ref="W28:W35" si="9">IF(T28=0,0,U28/T28)</f>
        <v>7.6779659908436892</v>
      </c>
      <c r="X28" s="402">
        <v>1.0808703585943764</v>
      </c>
      <c r="Y28" s="400">
        <f t="shared" si="7"/>
        <v>109.98799069690168</v>
      </c>
      <c r="Z28" s="398">
        <f>DB!H15*$X28</f>
        <v>13.271884210760307</v>
      </c>
      <c r="AA28" s="402">
        <f>DB!I15*$X28</f>
        <v>12.21893251315463</v>
      </c>
      <c r="AB28" s="402">
        <f>DB!J15*$X28</f>
        <v>12.745408361957631</v>
      </c>
      <c r="AC28" s="402">
        <f>DB!K15*$X28</f>
        <v>13.149430914450296</v>
      </c>
      <c r="AD28" s="407">
        <f>DB!L15*$X28</f>
        <v>11230.653754079234</v>
      </c>
      <c r="AE28" s="401">
        <f>DB!M15*$X28</f>
        <v>239.77381971925885</v>
      </c>
      <c r="AF28" s="401">
        <f>DB!N15*$X28</f>
        <v>6.7092674325109867</v>
      </c>
      <c r="AG28" s="401">
        <f>DB!O15*$X28</f>
        <v>1.0998799069690599</v>
      </c>
      <c r="AH28" s="401">
        <f>DB!P15*$X28</f>
        <v>37.065952864857273</v>
      </c>
      <c r="AI28" s="401">
        <f>DB!Q15*$X28</f>
        <v>13.748498837113489</v>
      </c>
      <c r="AJ28" s="401">
        <f>DB!R15*$X28</f>
        <v>29.696757488165272</v>
      </c>
      <c r="AK28" s="402">
        <f>DB!S15*1000*$X28</f>
        <v>0.84690752836620753</v>
      </c>
      <c r="AL28" s="401">
        <f>DB!T15*$X28</f>
        <v>98.7692156458195</v>
      </c>
      <c r="AM28" s="400">
        <f>DB!U15*1000*$X28</f>
        <v>593.93514976328811</v>
      </c>
      <c r="AN28" s="400">
        <f>DB!V15*1000*$X28</f>
        <v>197.97838325443013</v>
      </c>
      <c r="AO28" s="400">
        <f>DB!W15*1000*$X28</f>
        <v>38.495796743916713</v>
      </c>
      <c r="AP28" s="401">
        <f>DB!X15*1000*$X28</f>
        <v>20.897718232411457</v>
      </c>
      <c r="AQ28" s="400">
        <f>DB!Y15*1000*$X28</f>
        <v>96.789431813274817</v>
      </c>
      <c r="AR28" s="400">
        <f>DB!Z15*1000*$X28</f>
        <v>25.297237860286419</v>
      </c>
      <c r="AS28" s="400">
        <f>DB!AA15*1000*$X28</f>
        <v>329.96397209071148</v>
      </c>
      <c r="AT28" s="400">
        <f>DB!AB15*1000*$X28</f>
        <v>61.593274790265809</v>
      </c>
      <c r="AU28" s="400">
        <f>DB!AC15*1000*$X28</f>
        <v>120.98678976660015</v>
      </c>
      <c r="AV28" s="400">
        <f>DB!AD15*1000*$X28</f>
        <v>241.97357953319923</v>
      </c>
      <c r="AW28" s="401">
        <f>DB!AE15*1000*$X28</f>
        <v>3.4096277116040024</v>
      </c>
      <c r="AX28" s="401">
        <f>DB!AF15*$X28</f>
        <v>4.5095076185731369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12</v>
      </c>
      <c r="I29" s="224">
        <f>DB!AJ16</f>
        <v>78</v>
      </c>
      <c r="J29" s="224">
        <f>DB!AK16</f>
        <v>2</v>
      </c>
      <c r="K29" s="224">
        <f>DB!AL16</f>
        <v>25</v>
      </c>
      <c r="L29" s="224">
        <f>DB!AM16</f>
        <v>55</v>
      </c>
      <c r="M29" s="224">
        <f>DB!AN16</f>
        <v>300</v>
      </c>
      <c r="N29" s="224">
        <f>DB!AO16</f>
        <v>730</v>
      </c>
      <c r="O29" s="224">
        <f>DB!AP16</f>
        <v>1634</v>
      </c>
      <c r="P29" s="224">
        <f>DB!AQ16</f>
        <v>1710</v>
      </c>
      <c r="Q29" s="224">
        <f>DB!AR16</f>
        <v>230</v>
      </c>
      <c r="R29" s="224">
        <f t="shared" si="8"/>
        <v>4776</v>
      </c>
      <c r="S29" s="224">
        <f>DB!AS16</f>
        <v>1</v>
      </c>
      <c r="T29" s="225">
        <f>DB!C16</f>
        <v>4777</v>
      </c>
      <c r="U29" s="335">
        <f>DB!E16</f>
        <v>32065.47</v>
      </c>
      <c r="V29" s="352">
        <f>DB!F16*1000</f>
        <v>74.6063163251291</v>
      </c>
      <c r="W29" s="177">
        <f t="shared" si="9"/>
        <v>6.7124701695624873</v>
      </c>
      <c r="X29" s="402">
        <v>1.0808703585943764</v>
      </c>
      <c r="Y29" s="400">
        <f t="shared" si="7"/>
        <v>80.639755879747767</v>
      </c>
      <c r="Z29" s="398">
        <f>DB!H16*$X29</f>
        <v>6.0211017723545259</v>
      </c>
      <c r="AA29" s="402">
        <f>DB!I16*$X29</f>
        <v>5.5265112696254226</v>
      </c>
      <c r="AB29" s="402">
        <f>DB!J16*$X29</f>
        <v>5.7738065209899467</v>
      </c>
      <c r="AC29" s="402">
        <f>DB!K16*$X29</f>
        <v>5.9592779595133489</v>
      </c>
      <c r="AD29" s="407">
        <f>DB!L16*$X29</f>
        <v>8233.9641933691746</v>
      </c>
      <c r="AE29" s="401">
        <f>DB!M16*$X29</f>
        <v>253.77331175355619</v>
      </c>
      <c r="AF29" s="401">
        <f>DB!N16*$X29</f>
        <v>4.0723076719272839</v>
      </c>
      <c r="AG29" s="401">
        <f>DB!O16*$X29</f>
        <v>0.72575780291775704</v>
      </c>
      <c r="AH29" s="401">
        <f>DB!P16*$X29</f>
        <v>23.143609937487337</v>
      </c>
      <c r="AI29" s="401">
        <f>DB!Q16*$X29</f>
        <v>10.96700679964596</v>
      </c>
      <c r="AJ29" s="401">
        <f>DB!R16*$X29</f>
        <v>4.1126275498668834</v>
      </c>
      <c r="AK29" s="402">
        <f>DB!S16*1000*$X29</f>
        <v>8.8703731467719713</v>
      </c>
      <c r="AL29" s="401">
        <f>DB!T16*$X29</f>
        <v>44.432505489740876</v>
      </c>
      <c r="AM29" s="400">
        <f>DB!U16*1000*$X29</f>
        <v>80.639755879747767</v>
      </c>
      <c r="AN29" s="400">
        <f>DB!V16*1000*$X29</f>
        <v>153.21553617152151</v>
      </c>
      <c r="AO29" s="400">
        <f>DB!W16*1000*$X29</f>
        <v>4.8383853527848917</v>
      </c>
      <c r="AP29" s="401">
        <f>DB!X16*1000*$X29</f>
        <v>2.6611119440316218</v>
      </c>
      <c r="AQ29" s="400">
        <f>DB!Y16*1000*$X29</f>
        <v>153.21553617152151</v>
      </c>
      <c r="AR29" s="400">
        <f>DB!Z16*1000*$X29</f>
        <v>1935.3541411140025</v>
      </c>
      <c r="AS29" s="400">
        <f>DB!AA16*1000*$X29</f>
        <v>314.49504793101903</v>
      </c>
      <c r="AT29" s="400">
        <f>DB!AB16*1000*$X29</f>
        <v>45.158263292660045</v>
      </c>
      <c r="AU29" s="400">
        <f>DB!AC16*1000*$X29</f>
        <v>145.15156058354884</v>
      </c>
      <c r="AV29" s="400">
        <f>DB!AD16*1000*$X29</f>
        <v>1612.7951175949208</v>
      </c>
      <c r="AW29" s="401">
        <f>DB!AE16*1000*$X29</f>
        <v>14.515156058354775</v>
      </c>
      <c r="AX29" s="401">
        <f>DB!AF16*$X29</f>
        <v>6.1286214468608824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1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1</v>
      </c>
      <c r="O30" s="224">
        <f>DB!AP17</f>
        <v>5</v>
      </c>
      <c r="P30" s="224">
        <f>DB!AQ17</f>
        <v>7</v>
      </c>
      <c r="Q30" s="224">
        <f>DB!AR17</f>
        <v>1</v>
      </c>
      <c r="R30" s="224">
        <f t="shared" si="8"/>
        <v>15</v>
      </c>
      <c r="S30" s="224">
        <f>DB!AS17</f>
        <v>0</v>
      </c>
      <c r="T30" s="225">
        <f>DB!C17</f>
        <v>15</v>
      </c>
      <c r="U30" s="335">
        <f>DB!E17</f>
        <v>108.8</v>
      </c>
      <c r="V30" s="352">
        <f>DB!F17*1000</f>
        <v>0.30689479952662702</v>
      </c>
      <c r="W30" s="177">
        <f t="shared" si="9"/>
        <v>7.253333333333333</v>
      </c>
      <c r="X30" s="402">
        <v>1.0808703585943764</v>
      </c>
      <c r="Y30" s="400">
        <f t="shared" si="7"/>
        <v>0.33171349201509459</v>
      </c>
      <c r="Z30" s="398">
        <f>DB!H17*$X30</f>
        <v>1.0061975924457874E-2</v>
      </c>
      <c r="AA30" s="402">
        <f>DB!I17*$X30</f>
        <v>9.3277833954644694E-3</v>
      </c>
      <c r="AB30" s="402">
        <f>DB!J17*$X30</f>
        <v>9.6948796599611656E-3</v>
      </c>
      <c r="AC30" s="402">
        <f>DB!K17*$X30</f>
        <v>9.9978446493349648E-3</v>
      </c>
      <c r="AD30" s="407">
        <f>DB!L17*$X30</f>
        <v>33.870601242677353</v>
      </c>
      <c r="AE30" s="401">
        <f>DB!M17*$X30</f>
        <v>8.2264946019743559E-2</v>
      </c>
      <c r="AF30" s="401">
        <f>DB!N17*$X30</f>
        <v>4.0634902771849078E-2</v>
      </c>
      <c r="AG30" s="401">
        <f>DB!O17*$X30</f>
        <v>2.3219944441056632E-3</v>
      </c>
      <c r="AH30" s="401">
        <f>DB!P17*$X30</f>
        <v>3.3171349201509457E-3</v>
      </c>
      <c r="AI30" s="401">
        <f>DB!Q17*$X30</f>
        <v>4.9757023802264242E-4</v>
      </c>
      <c r="AJ30" s="401">
        <f>DB!R17*$X30</f>
        <v>8.2928373003773696E-4</v>
      </c>
      <c r="AK30" s="402">
        <f>DB!S17*1000*$X30</f>
        <v>3.3171349201509457E-3</v>
      </c>
      <c r="AL30" s="401">
        <f>DB!T17*$X30</f>
        <v>3.3171349201509456E-5</v>
      </c>
      <c r="AM30" s="400">
        <f>DB!U17*1000*$X30</f>
        <v>0.36488484121660436</v>
      </c>
      <c r="AN30" s="400">
        <f>DB!V17*1000*$X30</f>
        <v>4.643988888211327E-2</v>
      </c>
      <c r="AO30" s="400">
        <f>DB!W17*1000*$X30</f>
        <v>6.9659833323169893E-3</v>
      </c>
      <c r="AP30" s="401">
        <f>DB!X17*1000*$X30</f>
        <v>9.9514047604528488E-3</v>
      </c>
      <c r="AQ30" s="400">
        <f>DB!Y17*1000*$X30</f>
        <v>0.16585674600754785</v>
      </c>
      <c r="AR30" s="400">
        <f>DB!Z17*1000*$X30</f>
        <v>0.99514047604528488</v>
      </c>
      <c r="AS30" s="400">
        <f>DB!AA17*1000*$X30</f>
        <v>0.99514047604528488</v>
      </c>
      <c r="AT30" s="400">
        <f>DB!AB17*1000*$X30</f>
        <v>0.18575955552845286</v>
      </c>
      <c r="AU30" s="400">
        <f>DB!AC17*1000*$X30</f>
        <v>0.26537079361207605</v>
      </c>
      <c r="AV30" s="400">
        <f>DB!AD17*1000*$X30</f>
        <v>2.6537079361207612</v>
      </c>
      <c r="AW30" s="401">
        <f>DB!AE17*1000*$X30</f>
        <v>5.9708428562717068E-2</v>
      </c>
      <c r="AX30" s="401">
        <f>DB!AF17*$X30</f>
        <v>1.9902809520905652E-2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9</v>
      </c>
      <c r="I31" s="224">
        <f>DB!AJ18</f>
        <v>48</v>
      </c>
      <c r="J31" s="224">
        <f>DB!AK18</f>
        <v>34</v>
      </c>
      <c r="K31" s="224">
        <f>DB!AL18</f>
        <v>80</v>
      </c>
      <c r="L31" s="224">
        <f>DB!AM18</f>
        <v>18</v>
      </c>
      <c r="M31" s="224">
        <f>DB!AN18</f>
        <v>26</v>
      </c>
      <c r="N31" s="224">
        <f>DB!AO18</f>
        <v>23</v>
      </c>
      <c r="O31" s="224">
        <f>DB!AP18</f>
        <v>10</v>
      </c>
      <c r="P31" s="224">
        <f>DB!AQ18</f>
        <v>14</v>
      </c>
      <c r="Q31" s="224">
        <f>DB!AR18</f>
        <v>2</v>
      </c>
      <c r="R31" s="224">
        <f t="shared" si="8"/>
        <v>264</v>
      </c>
      <c r="S31" s="224">
        <f>DB!AS18</f>
        <v>0</v>
      </c>
      <c r="T31" s="225">
        <f>DB!C18</f>
        <v>264</v>
      </c>
      <c r="U31" s="335">
        <f>DB!E18</f>
        <v>1507.49</v>
      </c>
      <c r="V31" s="352">
        <f>DB!F18*1000</f>
        <v>2.0873586689440997</v>
      </c>
      <c r="W31" s="177">
        <f t="shared" si="9"/>
        <v>5.7101893939393937</v>
      </c>
      <c r="X31" s="402">
        <v>1.0808703585943764</v>
      </c>
      <c r="Y31" s="400">
        <f t="shared" si="7"/>
        <v>2.2561641130166894</v>
      </c>
      <c r="Z31" s="398">
        <f>DB!H18*$X31</f>
        <v>0.35120954692626438</v>
      </c>
      <c r="AA31" s="402">
        <f>DB!I18*$X31</f>
        <v>0.32266155034956062</v>
      </c>
      <c r="AB31" s="402">
        <f>DB!J18*$X31</f>
        <v>0.33655952128574274</v>
      </c>
      <c r="AC31" s="402">
        <f>DB!K18*$X31</f>
        <v>0.34735902684004888</v>
      </c>
      <c r="AD31" s="407">
        <f>DB!L18*$X31</f>
        <v>230.37240525190796</v>
      </c>
      <c r="AE31" s="401">
        <f>DB!M18*$X31</f>
        <v>4.4062885127215976</v>
      </c>
      <c r="AF31" s="401">
        <f>DB!N18*$X31</f>
        <v>0.15116299557211851</v>
      </c>
      <c r="AG31" s="401">
        <f>DB!O18*$X31</f>
        <v>1.5793148791116828E-2</v>
      </c>
      <c r="AH31" s="401">
        <f>DB!P18*$X31</f>
        <v>0.45800131494238877</v>
      </c>
      <c r="AI31" s="401">
        <f>DB!Q18*$X31</f>
        <v>0.30683831937027023</v>
      </c>
      <c r="AJ31" s="401">
        <f>DB!R18*$X31</f>
        <v>0.40385337622998863</v>
      </c>
      <c r="AK31" s="402">
        <f>DB!S18*1000*$X31</f>
        <v>8.3478072181617527E-2</v>
      </c>
      <c r="AL31" s="401">
        <f>DB!T18*$X31</f>
        <v>9.9271220972734137E-2</v>
      </c>
      <c r="AM31" s="400">
        <f>DB!U18*1000*$X31</f>
        <v>2.2561641130166894</v>
      </c>
      <c r="AN31" s="400">
        <f>DB!V18*1000*$X31</f>
        <v>4.2867118147317109</v>
      </c>
      <c r="AO31" s="400">
        <f>DB!W18*1000*$X31</f>
        <v>1.3536984678100137</v>
      </c>
      <c r="AP31" s="401">
        <f>DB!X18*1000*$X31</f>
        <v>7.4453415729550873E-2</v>
      </c>
      <c r="AQ31" s="400">
        <f>DB!Y18*1000*$X31</f>
        <v>4.2867118147317109</v>
      </c>
      <c r="AR31" s="400">
        <f>DB!Z18*1000*$X31</f>
        <v>54.147938712400439</v>
      </c>
      <c r="AS31" s="400">
        <f>DB!AA18*1000*$X31</f>
        <v>8.7990400407650995</v>
      </c>
      <c r="AT31" s="400">
        <f>DB!AB18*1000*$X31</f>
        <v>1.2634519032893505</v>
      </c>
      <c r="AU31" s="400">
        <f>DB!AC18*1000*$X31</f>
        <v>4.0610954034300306</v>
      </c>
      <c r="AV31" s="400">
        <f>DB!AD18*1000*$X31</f>
        <v>45.123282260333795</v>
      </c>
      <c r="AW31" s="401">
        <f>DB!AE18*1000*$X31</f>
        <v>0.40610954034300412</v>
      </c>
      <c r="AX31" s="401">
        <f>DB!AF18*$X31</f>
        <v>0.17146847258926884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2</v>
      </c>
      <c r="I32" s="224">
        <f>DB!AJ19</f>
        <v>3</v>
      </c>
      <c r="J32" s="224">
        <f>DB!AK19</f>
        <v>3</v>
      </c>
      <c r="K32" s="224">
        <f>DB!AL19</f>
        <v>29</v>
      </c>
      <c r="L32" s="224">
        <f>DB!AM19</f>
        <v>1</v>
      </c>
      <c r="M32" s="224">
        <f>DB!AN19</f>
        <v>2</v>
      </c>
      <c r="N32" s="224">
        <f>DB!AO19</f>
        <v>0</v>
      </c>
      <c r="O32" s="224">
        <f>DB!AP19</f>
        <v>1</v>
      </c>
      <c r="P32" s="224">
        <f>DB!AQ19</f>
        <v>2</v>
      </c>
      <c r="Q32" s="224">
        <f>DB!AR19</f>
        <v>0</v>
      </c>
      <c r="R32" s="224">
        <f t="shared" si="8"/>
        <v>43</v>
      </c>
      <c r="S32" s="224">
        <f>DB!AS19</f>
        <v>0</v>
      </c>
      <c r="T32" s="225">
        <f>DB!C19</f>
        <v>43</v>
      </c>
      <c r="U32" s="335">
        <f>DB!E19</f>
        <v>289.89999999999998</v>
      </c>
      <c r="V32" s="352">
        <f>DB!F19*1000</f>
        <v>0.12158405999999999</v>
      </c>
      <c r="W32" s="177">
        <f t="shared" si="9"/>
        <v>6.7418604651162788</v>
      </c>
      <c r="X32" s="402">
        <v>1.0808703585943764</v>
      </c>
      <c r="Y32" s="400">
        <f t="shared" si="7"/>
        <v>0.13141660653156018</v>
      </c>
      <c r="Z32" s="398">
        <f>DB!H19*$X32</f>
        <v>8.0164129984251712E-3</v>
      </c>
      <c r="AA32" s="402">
        <f>DB!I19*$X32</f>
        <v>7.3961266155962062E-3</v>
      </c>
      <c r="AB32" s="402">
        <f>DB!J19*$X32</f>
        <v>7.7062698070106891E-3</v>
      </c>
      <c r="AC32" s="402">
        <f>DB!K19*$X32</f>
        <v>7.9279258166939197E-3</v>
      </c>
      <c r="AD32" s="407">
        <f>DB!L19*$X32</f>
        <v>13.418686859724547</v>
      </c>
      <c r="AE32" s="401">
        <f>DB!M19*$X32</f>
        <v>0.65051220233122287</v>
      </c>
      <c r="AF32" s="401">
        <f>DB!N19*$X32</f>
        <v>1.1498953071511516E-2</v>
      </c>
      <c r="AG32" s="401">
        <f>DB!O19*$X32</f>
        <v>1.7084158849102823E-4</v>
      </c>
      <c r="AH32" s="401">
        <f>DB!P19*$X32</f>
        <v>1.3667327079282258E-2</v>
      </c>
      <c r="AI32" s="401">
        <f>DB!Q19*$X32</f>
        <v>5.9137472939202081E-3</v>
      </c>
      <c r="AJ32" s="401">
        <f>DB!R19*$X32</f>
        <v>9.3305790637407838E-3</v>
      </c>
      <c r="AK32" s="402">
        <f>DB!S19*1000*$X32</f>
        <v>5.5194974743255276E-3</v>
      </c>
      <c r="AL32" s="401">
        <f>DB!T19*$X32</f>
        <v>7.4907465722989413E-3</v>
      </c>
      <c r="AM32" s="400">
        <f>DB!U19*1000*$X32</f>
        <v>0.13141660653156018</v>
      </c>
      <c r="AN32" s="400">
        <f>DB!V19*1000*$X32</f>
        <v>0.30225819502258844</v>
      </c>
      <c r="AO32" s="400">
        <f>DB!W19*1000*$X32</f>
        <v>4.8624144416677265E-3</v>
      </c>
      <c r="AP32" s="401">
        <f>DB!X19*1000*$X32</f>
        <v>4.3367480155414853E-3</v>
      </c>
      <c r="AQ32" s="400">
        <f>DB!Y19*1000*$X32</f>
        <v>0.24969155240996435</v>
      </c>
      <c r="AR32" s="400">
        <f>DB!Z19*1000*$X32</f>
        <v>3.1539985567574447</v>
      </c>
      <c r="AS32" s="400">
        <f>DB!AA19*1000*$X32</f>
        <v>0.51252476547308468</v>
      </c>
      <c r="AT32" s="400">
        <f>DB!AB19*1000*$X32</f>
        <v>7.3593299657673694E-2</v>
      </c>
      <c r="AU32" s="400">
        <f>DB!AC19*1000*$X32</f>
        <v>0.23654989175680835</v>
      </c>
      <c r="AV32" s="400">
        <f>DB!AD19*1000*$X32</f>
        <v>2.6283321306312035</v>
      </c>
      <c r="AW32" s="401">
        <f>DB!AE19*1000*$X32</f>
        <v>2.3654989175680832E-2</v>
      </c>
      <c r="AX32" s="401">
        <f>DB!AF19*$X32</f>
        <v>9.9876620963985727E-3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15</v>
      </c>
      <c r="I33" s="224">
        <f>DB!AJ20</f>
        <v>48</v>
      </c>
      <c r="J33" s="224">
        <f>DB!AK20</f>
        <v>9</v>
      </c>
      <c r="K33" s="224">
        <f>DB!AL20</f>
        <v>59</v>
      </c>
      <c r="L33" s="224">
        <f>DB!AM20</f>
        <v>17</v>
      </c>
      <c r="M33" s="224">
        <f>DB!AN20</f>
        <v>28</v>
      </c>
      <c r="N33" s="224">
        <f>DB!AO20</f>
        <v>32</v>
      </c>
      <c r="O33" s="224">
        <f>DB!AP20</f>
        <v>43</v>
      </c>
      <c r="P33" s="224">
        <f>DB!AQ20</f>
        <v>54</v>
      </c>
      <c r="Q33" s="224">
        <f>DB!AR20</f>
        <v>8</v>
      </c>
      <c r="R33" s="224">
        <f t="shared" si="8"/>
        <v>313</v>
      </c>
      <c r="S33" s="224">
        <f>DB!AS20</f>
        <v>0</v>
      </c>
      <c r="T33" s="225">
        <f>DB!C20</f>
        <v>313</v>
      </c>
      <c r="U33" s="335">
        <f>DB!E20</f>
        <v>1796.28</v>
      </c>
      <c r="V33" s="352">
        <f>DB!F20*1000</f>
        <v>1.01841556688372</v>
      </c>
      <c r="W33" s="177">
        <f t="shared" si="9"/>
        <v>5.7389137380191695</v>
      </c>
      <c r="X33" s="402">
        <v>1.0808703585943764</v>
      </c>
      <c r="Y33" s="400">
        <f t="shared" si="7"/>
        <v>1.1007751989757015</v>
      </c>
      <c r="Z33" s="398">
        <f>DB!H20*$X33</f>
        <v>6.7514212203843002E-2</v>
      </c>
      <c r="AA33" s="402">
        <f>DB!I20*$X33</f>
        <v>6.2142429232841523E-2</v>
      </c>
      <c r="AB33" s="402">
        <f>DB!J20*$X33</f>
        <v>6.4828320718342269E-2</v>
      </c>
      <c r="AC33" s="402">
        <f>DB!K20*$X33</f>
        <v>6.6751008065886783E-2</v>
      </c>
      <c r="AD33" s="407">
        <f>DB!L20*$X33</f>
        <v>112.39795401701106</v>
      </c>
      <c r="AE33" s="401">
        <f>DB!M20*$X33</f>
        <v>2.291813964267416</v>
      </c>
      <c r="AF33" s="401">
        <f>DB!N20*$X33</f>
        <v>9.0813953915495266E-2</v>
      </c>
      <c r="AG33" s="401">
        <f>DB!O20*$X33</f>
        <v>1.4310077586684054E-3</v>
      </c>
      <c r="AH33" s="401">
        <f>DB!P20*$X33</f>
        <v>0.13209302387708483</v>
      </c>
      <c r="AI33" s="401">
        <f>DB!Q20*$X33</f>
        <v>8.4759690321129302E-2</v>
      </c>
      <c r="AJ33" s="401">
        <f>DB!R20*$X33</f>
        <v>7.5953488729323324E-2</v>
      </c>
      <c r="AK33" s="402">
        <f>DB!S20*1000*$X33</f>
        <v>0.15410852785659843</v>
      </c>
      <c r="AL33" s="401">
        <f>DB!T20*$X33</f>
        <v>0.17502325663713603</v>
      </c>
      <c r="AM33" s="400">
        <f>DB!U20*1000*$X33</f>
        <v>1.1007751989757015</v>
      </c>
      <c r="AN33" s="400">
        <f>DB!V20*1000*$X33</f>
        <v>2.531782957644118</v>
      </c>
      <c r="AO33" s="400">
        <f>DB!W20*1000*$X33</f>
        <v>6.9348837535469138E-2</v>
      </c>
      <c r="AP33" s="401">
        <f>DB!X20*1000*$X33</f>
        <v>3.6325581566198195E-2</v>
      </c>
      <c r="AQ33" s="400">
        <f>DB!Y20*1000*$X33</f>
        <v>2.0914728780538354</v>
      </c>
      <c r="AR33" s="400">
        <f>DB!Z20*1000*$X33</f>
        <v>26.418604775416966</v>
      </c>
      <c r="AS33" s="400">
        <f>DB!AA20*1000*$X33</f>
        <v>4.2930232760052389</v>
      </c>
      <c r="AT33" s="400">
        <f>DB!AB20*1000*$X33</f>
        <v>0.6164341114263937</v>
      </c>
      <c r="AU33" s="400">
        <f>DB!AC20*1000*$X33</f>
        <v>1.9813953581562671</v>
      </c>
      <c r="AV33" s="400">
        <f>DB!AD20*1000*$X33</f>
        <v>22.01550397951403</v>
      </c>
      <c r="AW33" s="401">
        <f>DB!AE20*1000*$X33</f>
        <v>0.19813953581562671</v>
      </c>
      <c r="AX33" s="401">
        <f>DB!AF20*$X33</f>
        <v>8.365891512215351E-2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2</v>
      </c>
      <c r="I34" s="224">
        <f>DB!AJ21</f>
        <v>8</v>
      </c>
      <c r="J34" s="224">
        <f>DB!AK21</f>
        <v>4</v>
      </c>
      <c r="K34" s="224">
        <f>DB!AL21</f>
        <v>4</v>
      </c>
      <c r="L34" s="224">
        <f>DB!AM21</f>
        <v>9</v>
      </c>
      <c r="M34" s="224">
        <f>DB!AN21</f>
        <v>3</v>
      </c>
      <c r="N34" s="224">
        <f>DB!AO21</f>
        <v>0</v>
      </c>
      <c r="O34" s="224">
        <f>DB!AP21</f>
        <v>2</v>
      </c>
      <c r="P34" s="224">
        <f>DB!AQ21</f>
        <v>0</v>
      </c>
      <c r="Q34" s="224">
        <f>DB!AR21</f>
        <v>0</v>
      </c>
      <c r="R34" s="224">
        <f t="shared" si="8"/>
        <v>32</v>
      </c>
      <c r="S34" s="224">
        <f>DB!AS21</f>
        <v>0</v>
      </c>
      <c r="T34" s="225">
        <f>DB!C21</f>
        <v>32</v>
      </c>
      <c r="U34" s="335">
        <f>DB!E21</f>
        <v>103</v>
      </c>
      <c r="V34" s="352">
        <f>DB!F21*1000</f>
        <v>0.18540000000000001</v>
      </c>
      <c r="W34" s="177">
        <f t="shared" si="9"/>
        <v>3.21875</v>
      </c>
      <c r="X34" s="402">
        <v>1.0808703585943764</v>
      </c>
      <c r="Y34" s="400">
        <f t="shared" si="7"/>
        <v>0.2003933644833974</v>
      </c>
      <c r="Z34" s="398">
        <f>DB!H21*$X34</f>
        <v>1.4588636934391329E-2</v>
      </c>
      <c r="AA34" s="402">
        <f>DB!I21*$X34</f>
        <v>1.2745017981144075E-2</v>
      </c>
      <c r="AB34" s="402">
        <f>DB!J21*$X34</f>
        <v>1.3546591439077663E-2</v>
      </c>
      <c r="AC34" s="402">
        <f>DB!K21*$X34</f>
        <v>1.4207889541872874E-2</v>
      </c>
      <c r="AD34" s="407">
        <f>DB!L21*$X34</f>
        <v>20.461765660670739</v>
      </c>
      <c r="AE34" s="401">
        <f>DB!M21*$X34</f>
        <v>0.39136824083607513</v>
      </c>
      <c r="AF34" s="401">
        <f>DB!N21*$X34</f>
        <v>1.3426355420387625E-2</v>
      </c>
      <c r="AG34" s="401">
        <f>DB!O21*$X34</f>
        <v>1.4027535513837818E-3</v>
      </c>
      <c r="AH34" s="401">
        <f>DB!P21*$X34</f>
        <v>4.0679852990129668E-2</v>
      </c>
      <c r="AI34" s="401">
        <f>DB!Q21*$X34</f>
        <v>2.7253497569742047E-2</v>
      </c>
      <c r="AJ34" s="401">
        <f>DB!R21*$X34</f>
        <v>3.5870412242528127E-2</v>
      </c>
      <c r="AK34" s="402">
        <f>DB!S21*1000*$X34</f>
        <v>7.4145544858857035E-3</v>
      </c>
      <c r="AL34" s="401">
        <f>DB!T21*$X34</f>
        <v>5.4306601775000692E-2</v>
      </c>
      <c r="AM34" s="400">
        <f>DB!U21*1000*$X34</f>
        <v>0.52102274765683321</v>
      </c>
      <c r="AN34" s="400">
        <f>DB!V21*1000*$X34</f>
        <v>0.38074739251845507</v>
      </c>
      <c r="AO34" s="400">
        <f>DB!W21*1000*$X34</f>
        <v>0.12023601869003844</v>
      </c>
      <c r="AP34" s="401">
        <f>DB!X21*1000*$X34</f>
        <v>6.6129810279521133E-3</v>
      </c>
      <c r="AQ34" s="400">
        <f>DB!Y21*1000*$X34</f>
        <v>0.38074739251845507</v>
      </c>
      <c r="AR34" s="400">
        <f>DB!Z21*1000*$X34</f>
        <v>4.8094407476015366</v>
      </c>
      <c r="AS34" s="400">
        <f>DB!AA21*1000*$X34</f>
        <v>0.7815341214852497</v>
      </c>
      <c r="AT34" s="400">
        <f>DB!AB21*1000*$X34</f>
        <v>0.11222028411070253</v>
      </c>
      <c r="AU34" s="400">
        <f>DB!AC21*1000*$X34</f>
        <v>0.3607080560701153</v>
      </c>
      <c r="AV34" s="400">
        <f>DB!AD21*1000*$X34</f>
        <v>4.0078672896679475</v>
      </c>
      <c r="AW34" s="401">
        <f>DB!AE21*1000*$X34</f>
        <v>3.6070805607011529E-2</v>
      </c>
      <c r="AX34" s="401">
        <f>DB!AF21*$X34</f>
        <v>1.52298957007382E-2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0</v>
      </c>
      <c r="I35" s="227">
        <f>DB!AJ22</f>
        <v>4</v>
      </c>
      <c r="J35" s="227">
        <f>DB!AK22</f>
        <v>0</v>
      </c>
      <c r="K35" s="227">
        <f>DB!AL22</f>
        <v>6</v>
      </c>
      <c r="L35" s="227">
        <f>DB!AM22</f>
        <v>12</v>
      </c>
      <c r="M35" s="227">
        <f>DB!AN22</f>
        <v>1</v>
      </c>
      <c r="N35" s="227">
        <f>DB!AO22</f>
        <v>1</v>
      </c>
      <c r="O35" s="227">
        <f>DB!AP22</f>
        <v>7</v>
      </c>
      <c r="P35" s="227">
        <f>DB!AQ22</f>
        <v>19</v>
      </c>
      <c r="Q35" s="227">
        <f>DB!AR22</f>
        <v>8</v>
      </c>
      <c r="R35" s="227">
        <f t="shared" si="8"/>
        <v>58</v>
      </c>
      <c r="S35" s="227">
        <f>DB!AS22</f>
        <v>0</v>
      </c>
      <c r="T35" s="228">
        <f>DB!C22</f>
        <v>58</v>
      </c>
      <c r="U35" s="336">
        <f>DB!E22</f>
        <v>475.2</v>
      </c>
      <c r="V35" s="353">
        <f>DB!F22*1000</f>
        <v>0.85536000000000001</v>
      </c>
      <c r="W35" s="204">
        <f t="shared" si="9"/>
        <v>8.1931034482758616</v>
      </c>
      <c r="X35" s="408">
        <v>1.0808703585943764</v>
      </c>
      <c r="Y35" s="411">
        <f t="shared" si="7"/>
        <v>0.92453326992728579</v>
      </c>
      <c r="Z35" s="412">
        <f>DB!H22*$X35</f>
        <v>3.3653011025353202E-2</v>
      </c>
      <c r="AA35" s="413">
        <f>DB!I22*$X35</f>
        <v>2.9400157983687687E-2</v>
      </c>
      <c r="AB35" s="413">
        <f>DB!J22*$X35</f>
        <v>3.1249224523542261E-2</v>
      </c>
      <c r="AC35" s="413">
        <f>DB!K22*$X35</f>
        <v>3.2728477755425915E-2</v>
      </c>
      <c r="AD35" s="414">
        <f>DB!L22*$X35</f>
        <v>94.333827663760687</v>
      </c>
      <c r="AE35" s="415">
        <f>DB!M22*$X35</f>
        <v>0.71928688400342833</v>
      </c>
      <c r="AF35" s="415">
        <f>DB!N22*$X35</f>
        <v>3.4207730987309573E-2</v>
      </c>
      <c r="AG35" s="415">
        <f>DB!O22*$X35</f>
        <v>6.471732889491E-3</v>
      </c>
      <c r="AH35" s="415">
        <f>DB!P22*$X35</f>
        <v>7.3962661594182869E-2</v>
      </c>
      <c r="AI35" s="415">
        <f>DB!Q22*$X35</f>
        <v>4.1603997146727863E-2</v>
      </c>
      <c r="AJ35" s="415">
        <f>DB!R22*$X35</f>
        <v>5.5471996195637148E-2</v>
      </c>
      <c r="AK35" s="413">
        <f>DB!S22*1000*$X35</f>
        <v>4.6226663496364291E-2</v>
      </c>
      <c r="AL35" s="415">
        <f>DB!T22*$X35</f>
        <v>0.12573652471011088</v>
      </c>
      <c r="AM35" s="416">
        <f>DB!U22*1000*$X35</f>
        <v>2.4037865018109432</v>
      </c>
      <c r="AN35" s="416">
        <f>DB!V22*1000*$X35</f>
        <v>0.65641862164837295</v>
      </c>
      <c r="AO35" s="416">
        <f>DB!W22*1000*$X35</f>
        <v>0.54547462925709866</v>
      </c>
      <c r="AP35" s="415">
        <f>DB!X22*1000*$X35</f>
        <v>0.31434131177527719</v>
      </c>
      <c r="AQ35" s="416">
        <f>DB!Y22*1000*$X35</f>
        <v>1.1464212547098345</v>
      </c>
      <c r="AR35" s="416">
        <f>DB!Z22*1000*$X35</f>
        <v>6.4902235548895471</v>
      </c>
      <c r="AS35" s="416">
        <f>DB!AA22*1000*$X35</f>
        <v>5.2975756366833471</v>
      </c>
      <c r="AT35" s="416">
        <f>DB!AB22*1000*$X35</f>
        <v>0.25886931557963999</v>
      </c>
      <c r="AU35" s="416">
        <f>DB!AC22*1000*$X35</f>
        <v>0.73038128324255591</v>
      </c>
      <c r="AV35" s="416">
        <f>DB!AD22*1000*$X35</f>
        <v>17.436697470828612</v>
      </c>
      <c r="AW35" s="415">
        <f>DB!AE22*1000*$X35</f>
        <v>0.41603997146727861</v>
      </c>
      <c r="AX35" s="415">
        <f>DB!AF22*$X35</f>
        <v>0.13683092394923829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11419</v>
      </c>
      <c r="U36" s="337">
        <f>SUM(U27:U35)</f>
        <v>79918.040000000008</v>
      </c>
      <c r="V36" s="354">
        <f t="shared" ref="V36:AX36" si="10">SUM(V27:V35)</f>
        <v>202.43380392947094</v>
      </c>
      <c r="W36" s="232"/>
      <c r="X36" s="396"/>
      <c r="Y36" s="445">
        <f t="shared" ref="Y36" si="11">SUM(Y27:Y35)</f>
        <v>218.80469824487096</v>
      </c>
      <c r="Z36" s="452">
        <f t="shared" si="10"/>
        <v>21.675306155028078</v>
      </c>
      <c r="AA36" s="453">
        <f t="shared" si="10"/>
        <v>19.933372076533608</v>
      </c>
      <c r="AB36" s="453">
        <f t="shared" si="10"/>
        <v>20.803565492429126</v>
      </c>
      <c r="AC36" s="453">
        <f t="shared" si="10"/>
        <v>21.463893782768348</v>
      </c>
      <c r="AD36" s="454">
        <f>SUM(AD27:AD35)</f>
        <v>22341.641712925182</v>
      </c>
      <c r="AE36" s="455">
        <f t="shared" si="10"/>
        <v>568.81084277303057</v>
      </c>
      <c r="AF36" s="455">
        <f t="shared" si="10"/>
        <v>12.354613644210353</v>
      </c>
      <c r="AG36" s="455">
        <f t="shared" si="10"/>
        <v>1.9554497936524717</v>
      </c>
      <c r="AH36" s="455">
        <f t="shared" si="10"/>
        <v>70.107906588940196</v>
      </c>
      <c r="AI36" s="455">
        <f t="shared" si="10"/>
        <v>30.432794429558669</v>
      </c>
      <c r="AJ36" s="455">
        <f t="shared" si="10"/>
        <v>40.733018059376633</v>
      </c>
      <c r="AK36" s="453">
        <f t="shared" ref="AK36" si="12">SUM(AK27:AK35)</f>
        <v>13.502138469043901</v>
      </c>
      <c r="AL36" s="455">
        <f t="shared" si="10"/>
        <v>166.66321872461589</v>
      </c>
      <c r="AM36" s="456">
        <f t="shared" si="10"/>
        <v>704.58491127551611</v>
      </c>
      <c r="AN36" s="456">
        <f t="shared" si="10"/>
        <v>422.12455847923297</v>
      </c>
      <c r="AO36" s="456">
        <f t="shared" ref="AO36" si="13">SUM(AO27:AO35)</f>
        <v>53.798272472146039</v>
      </c>
      <c r="AP36" s="455">
        <f t="shared" si="10"/>
        <v>24.771506154886023</v>
      </c>
      <c r="AQ36" s="456">
        <f t="shared" ref="AQ36:AR36" si="14">SUM(AQ27:AQ35)</f>
        <v>302.46658530744384</v>
      </c>
      <c r="AR36" s="456">
        <f t="shared" si="14"/>
        <v>2614.2336607559341</v>
      </c>
      <c r="AS36" s="456">
        <f t="shared" si="10"/>
        <v>755.74248526894792</v>
      </c>
      <c r="AT36" s="456">
        <f t="shared" si="10"/>
        <v>122.27176170155033</v>
      </c>
      <c r="AU36" s="456">
        <f t="shared" si="10"/>
        <v>315.59137125830591</v>
      </c>
      <c r="AV36" s="456">
        <f t="shared" si="10"/>
        <v>2413.2732006606534</v>
      </c>
      <c r="AW36" s="455">
        <f t="shared" ref="AW36" si="15">SUM(AW27:AW35)</f>
        <v>23.246259053119015</v>
      </c>
      <c r="AX36" s="455">
        <f t="shared" si="10"/>
        <v>12.840836371781373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9</v>
      </c>
      <c r="I38" s="230">
        <f t="shared" si="16"/>
        <v>62</v>
      </c>
      <c r="J38" s="230">
        <f t="shared" si="16"/>
        <v>29</v>
      </c>
      <c r="K38" s="230">
        <f t="shared" si="16"/>
        <v>61</v>
      </c>
      <c r="L38" s="230">
        <f t="shared" si="16"/>
        <v>32</v>
      </c>
      <c r="M38" s="230">
        <f t="shared" si="16"/>
        <v>67</v>
      </c>
      <c r="N38" s="230">
        <f t="shared" si="16"/>
        <v>192</v>
      </c>
      <c r="O38" s="230">
        <f t="shared" si="16"/>
        <v>348</v>
      </c>
      <c r="P38" s="230">
        <f t="shared" si="16"/>
        <v>347</v>
      </c>
      <c r="Q38" s="230">
        <f t="shared" si="16"/>
        <v>48</v>
      </c>
      <c r="R38" s="230">
        <f t="shared" si="16"/>
        <v>1195</v>
      </c>
      <c r="S38" s="230">
        <f t="shared" si="16"/>
        <v>0</v>
      </c>
      <c r="T38" s="231">
        <f>SUM(T25,T36)</f>
        <v>12614</v>
      </c>
      <c r="U38" s="337">
        <f t="shared" ref="U38:AX38" si="17">SUM(U25,U36)</f>
        <v>108526.53999999991</v>
      </c>
      <c r="V38" s="354">
        <f t="shared" si="17"/>
        <v>320.17473347799745</v>
      </c>
      <c r="W38" s="232"/>
      <c r="X38" s="396"/>
      <c r="Y38" s="445">
        <f t="shared" ref="Y38" si="18">SUM(Y25,Y36)</f>
        <v>346.06737898722201</v>
      </c>
      <c r="Z38" s="447">
        <f t="shared" si="17"/>
        <v>27.353713259471828</v>
      </c>
      <c r="AA38" s="448">
        <f t="shared" si="17"/>
        <v>24.00664744940476</v>
      </c>
      <c r="AB38" s="448">
        <f t="shared" si="17"/>
        <v>25.31110758313374</v>
      </c>
      <c r="AC38" s="448">
        <f t="shared" si="17"/>
        <v>26.712746271763891</v>
      </c>
      <c r="AD38" s="444">
        <f>SUM(AD25,AD36)</f>
        <v>35329.722573693536</v>
      </c>
      <c r="AE38" s="449">
        <f t="shared" si="17"/>
        <v>644.19953891218199</v>
      </c>
      <c r="AF38" s="449">
        <f t="shared" si="17"/>
        <v>24.032644919043967</v>
      </c>
      <c r="AG38" s="449">
        <f t="shared" si="17"/>
        <v>2.7745418657191903</v>
      </c>
      <c r="AH38" s="449">
        <f t="shared" si="17"/>
        <v>73.125944237565662</v>
      </c>
      <c r="AI38" s="449">
        <f t="shared" si="17"/>
        <v>31.891468017676242</v>
      </c>
      <c r="AJ38" s="449">
        <f t="shared" si="17"/>
        <v>42.457402808603597</v>
      </c>
      <c r="AK38" s="448">
        <f t="shared" ref="AK38" si="19">SUM(AK25,AK36)</f>
        <v>22.565161207176835</v>
      </c>
      <c r="AL38" s="449">
        <f t="shared" si="17"/>
        <v>169.03594436244873</v>
      </c>
      <c r="AM38" s="445">
        <f t="shared" si="17"/>
        <v>1951.1889914545532</v>
      </c>
      <c r="AN38" s="445">
        <f t="shared" si="17"/>
        <v>508.36792405173583</v>
      </c>
      <c r="AO38" s="445">
        <f t="shared" ref="AO38" si="20">SUM(AO25,AO36)</f>
        <v>222.66130582533688</v>
      </c>
      <c r="AP38" s="449">
        <f t="shared" si="17"/>
        <v>70.916559347589569</v>
      </c>
      <c r="AQ38" s="445">
        <f t="shared" ref="AQ38:AR38" si="21">SUM(AQ25,AQ36)</f>
        <v>731.92459757330619</v>
      </c>
      <c r="AR38" s="445">
        <f t="shared" si="21"/>
        <v>3287.2381466756024</v>
      </c>
      <c r="AS38" s="445">
        <f t="shared" si="17"/>
        <v>3625.1968949701109</v>
      </c>
      <c r="AT38" s="445">
        <f t="shared" si="17"/>
        <v>193.5388629172669</v>
      </c>
      <c r="AU38" s="445">
        <f t="shared" si="17"/>
        <v>414.55828291511921</v>
      </c>
      <c r="AV38" s="445">
        <f t="shared" si="17"/>
        <v>5098.2366503992898</v>
      </c>
      <c r="AW38" s="449">
        <f t="shared" ref="AW38" si="22">SUM(AW25,AW36)</f>
        <v>45.51381417590197</v>
      </c>
      <c r="AX38" s="449">
        <f t="shared" si="17"/>
        <v>94.797549111099585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1</v>
      </c>
      <c r="I43" s="224">
        <f>DB!AJ38</f>
        <v>1</v>
      </c>
      <c r="J43" s="224">
        <f>DB!AK38</f>
        <v>1</v>
      </c>
      <c r="K43" s="224">
        <f>DB!AL38</f>
        <v>0</v>
      </c>
      <c r="L43" s="224">
        <f>DB!AM38</f>
        <v>0</v>
      </c>
      <c r="M43" s="224">
        <f>DB!AN38</f>
        <v>0</v>
      </c>
      <c r="N43" s="224">
        <f>DB!AO38</f>
        <v>1</v>
      </c>
      <c r="O43" s="224">
        <f>DB!AP38</f>
        <v>3</v>
      </c>
      <c r="P43" s="224">
        <f>DB!AQ38</f>
        <v>0</v>
      </c>
      <c r="Q43" s="224">
        <f>DB!AR38</f>
        <v>0</v>
      </c>
      <c r="R43" s="224">
        <f>SUM(H43:Q43)</f>
        <v>7</v>
      </c>
      <c r="S43" s="224">
        <f>DB!AS38</f>
        <v>0</v>
      </c>
      <c r="T43" s="225">
        <f>DB!C38</f>
        <v>7</v>
      </c>
      <c r="U43" s="335">
        <f>DB!E38</f>
        <v>97.5</v>
      </c>
      <c r="V43" s="352">
        <f>DB!F38*1000</f>
        <v>0.39476606896551703</v>
      </c>
      <c r="W43" s="177">
        <f t="shared" ref="W43:W49" si="23">IF(T43=0,0,U43/T43)</f>
        <v>13.928571428571429</v>
      </c>
      <c r="X43" s="457">
        <v>0.52288202247191007</v>
      </c>
      <c r="Y43" s="400">
        <f t="shared" ref="Y43:Y45" si="24">V43*X43</f>
        <v>0.20641608054397506</v>
      </c>
      <c r="Z43" s="398">
        <f>DB!H38*$X43</f>
        <v>3.6177134116391427E-3</v>
      </c>
      <c r="AA43" s="402">
        <f>DB!I38*$X43</f>
        <v>2.8137770979415537E-3</v>
      </c>
      <c r="AB43" s="402">
        <f>DB!J38*$X43</f>
        <v>3.215745254790351E-3</v>
      </c>
      <c r="AC43" s="402">
        <f>DB!K38*$X43</f>
        <v>3.6177134116391427E-3</v>
      </c>
      <c r="AD43" s="407">
        <f>DB!L38*$X43</f>
        <v>19.802695572870363</v>
      </c>
      <c r="AE43" s="401">
        <f>DB!M38*$X43</f>
        <v>0.30590863136617147</v>
      </c>
      <c r="AF43" s="401">
        <f>DB!N38*$X43</f>
        <v>1.0843676181798233E-2</v>
      </c>
      <c r="AG43" s="401">
        <f>DB!O38*$X43</f>
        <v>7.1570084654065447E-2</v>
      </c>
      <c r="AH43" s="401">
        <f>DB!P38*$X43</f>
        <v>1.4045676026105961E-2</v>
      </c>
      <c r="AI43" s="401">
        <f>DB!Q38*$X43</f>
        <v>1.1427944822843721E-2</v>
      </c>
      <c r="AJ43" s="401">
        <f>DB!R38*$X43</f>
        <v>5.5263214291091335E-3</v>
      </c>
      <c r="AK43" s="402">
        <f>DB!S38*1000*$X43</f>
        <v>1.8202145284332337E-3</v>
      </c>
      <c r="AL43" s="401">
        <f>DB!T38*$X43</f>
        <v>5.8828582955032706E-3</v>
      </c>
      <c r="AM43" s="400">
        <f>DB!U38*1000*$X43</f>
        <v>0</v>
      </c>
      <c r="AN43" s="400">
        <f>DB!V38*1000*$X43</f>
        <v>1.1071407956449584</v>
      </c>
      <c r="AO43" s="400">
        <f>DB!W38*1000*$X43</f>
        <v>0.88758914633909114</v>
      </c>
      <c r="AP43" s="401">
        <f>DB!X38*1000*$X43</f>
        <v>0.33026572887036054</v>
      </c>
      <c r="AQ43" s="400">
        <f>DB!Y38*1000*$X43</f>
        <v>0.41283216108795062</v>
      </c>
      <c r="AR43" s="400">
        <f>DB!Z38*1000*$X43</f>
        <v>0</v>
      </c>
      <c r="AS43" s="400">
        <f>DB!AA38*1000*$X43</f>
        <v>0</v>
      </c>
      <c r="AT43" s="400">
        <f>DB!AB38*1000*$X43</f>
        <v>0.3715489449791553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3</v>
      </c>
      <c r="I44" s="224">
        <f>DB!AJ39</f>
        <v>3</v>
      </c>
      <c r="J44" s="224">
        <f>DB!AK39</f>
        <v>1</v>
      </c>
      <c r="K44" s="224">
        <f>DB!AL39</f>
        <v>1</v>
      </c>
      <c r="L44" s="224">
        <f>DB!AM39</f>
        <v>1</v>
      </c>
      <c r="M44" s="224">
        <f>DB!AN39</f>
        <v>0</v>
      </c>
      <c r="N44" s="224">
        <f>DB!AO39</f>
        <v>1</v>
      </c>
      <c r="O44" s="224">
        <f>DB!AP39</f>
        <v>3</v>
      </c>
      <c r="P44" s="224">
        <f>DB!AQ39</f>
        <v>1</v>
      </c>
      <c r="Q44" s="224">
        <f>DB!AR39</f>
        <v>0</v>
      </c>
      <c r="R44" s="224">
        <f t="shared" ref="R44:R45" si="25">SUM(H44:Q44)</f>
        <v>14</v>
      </c>
      <c r="S44" s="224">
        <f>DB!AS39</f>
        <v>0</v>
      </c>
      <c r="T44" s="225">
        <f>DB!C39</f>
        <v>14</v>
      </c>
      <c r="U44" s="335">
        <f>DB!E39</f>
        <v>372.1</v>
      </c>
      <c r="V44" s="352">
        <f>DB!F39*1000</f>
        <v>1.42052896</v>
      </c>
      <c r="W44" s="177">
        <f t="shared" si="23"/>
        <v>26.578571428571429</v>
      </c>
      <c r="X44" s="457">
        <v>0.52288202247191007</v>
      </c>
      <c r="Y44" s="400">
        <f t="shared" si="24"/>
        <v>0.74276905558471906</v>
      </c>
      <c r="Z44" s="398">
        <f>DB!H39*$X44</f>
        <v>1.3018005026826901E-2</v>
      </c>
      <c r="AA44" s="402">
        <f>DB!I39*$X44</f>
        <v>1.0125115020865402E-2</v>
      </c>
      <c r="AB44" s="402">
        <f>DB!J39*$X44</f>
        <v>1.1571560023846151E-2</v>
      </c>
      <c r="AC44" s="402">
        <f>DB!K39*$X44</f>
        <v>1.3018005026826901E-2</v>
      </c>
      <c r="AD44" s="407">
        <f>DB!L39*$X44</f>
        <v>71.258157067656271</v>
      </c>
      <c r="AE44" s="401">
        <f>DB!M39*$X44</f>
        <v>1.1007837403765537</v>
      </c>
      <c r="AF44" s="401">
        <f>DB!N39*$X44</f>
        <v>7.0676475149582682E-2</v>
      </c>
      <c r="AG44" s="401">
        <f>DB!O39*$X44</f>
        <v>0.25753828890910163</v>
      </c>
      <c r="AH44" s="401">
        <f>DB!P39*$X44</f>
        <v>5.0542058009560194E-2</v>
      </c>
      <c r="AI44" s="401">
        <f>DB!Q39*$X44</f>
        <v>4.112239589555397E-2</v>
      </c>
      <c r="AJ44" s="401">
        <f>DB!R39*$X44</f>
        <v>1.9885953351790882E-2</v>
      </c>
      <c r="AK44" s="402">
        <f>DB!S39*1000*$X44</f>
        <v>6.5498725810652358E-3</v>
      </c>
      <c r="AL44" s="401">
        <f>DB!T39*$X44</f>
        <v>2.116891808416449E-2</v>
      </c>
      <c r="AM44" s="400">
        <f>DB!U39*1000*$X44</f>
        <v>0</v>
      </c>
      <c r="AN44" s="400">
        <f>DB!V39*1000*$X44</f>
        <v>3.9839431163180361</v>
      </c>
      <c r="AO44" s="400">
        <f>DB!W39*1000*$X44</f>
        <v>3.1939069390142918</v>
      </c>
      <c r="AP44" s="401">
        <f>DB!X39*1000*$X44</f>
        <v>1.1884304889355506</v>
      </c>
      <c r="AQ44" s="400">
        <f>DB!Y39*1000*$X44</f>
        <v>1.4855381111694381</v>
      </c>
      <c r="AR44" s="400">
        <f>DB!Z39*1000*$X44</f>
        <v>0</v>
      </c>
      <c r="AS44" s="400">
        <f>DB!AA39*1000*$X44</f>
        <v>0</v>
      </c>
      <c r="AT44" s="400">
        <f>DB!AB39*1000*$X44</f>
        <v>1.3369843000524941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0</v>
      </c>
      <c r="P45" s="227">
        <f>DB!AQ40</f>
        <v>1</v>
      </c>
      <c r="Q45" s="227">
        <f>DB!AR40</f>
        <v>0</v>
      </c>
      <c r="R45" s="227">
        <f t="shared" si="25"/>
        <v>1</v>
      </c>
      <c r="S45" s="227">
        <f>DB!AS40</f>
        <v>0</v>
      </c>
      <c r="T45" s="228">
        <f>DB!C40</f>
        <v>1</v>
      </c>
      <c r="U45" s="336">
        <f>DB!E40</f>
        <v>100</v>
      </c>
      <c r="V45" s="353">
        <f>DB!F40*1000</f>
        <v>0.38502000000000003</v>
      </c>
      <c r="W45" s="204">
        <f t="shared" si="23"/>
        <v>100</v>
      </c>
      <c r="X45" s="458">
        <v>0.52288202247191007</v>
      </c>
      <c r="Y45" s="411">
        <f t="shared" si="24"/>
        <v>0.20132003629213482</v>
      </c>
      <c r="Z45" s="412">
        <f>DB!H40*$X45</f>
        <v>3.5676029589243067E-3</v>
      </c>
      <c r="AA45" s="413">
        <f>DB!I40*$X45</f>
        <v>2.7639121824633334E-3</v>
      </c>
      <c r="AB45" s="413">
        <f>DB!J40*$X45</f>
        <v>3.1559564636638093E-3</v>
      </c>
      <c r="AC45" s="413">
        <f>DB!K40*$X45</f>
        <v>3.5676029589243067E-3</v>
      </c>
      <c r="AD45" s="414">
        <f>DB!L40*$X45</f>
        <v>19.313802398079265</v>
      </c>
      <c r="AE45" s="415">
        <f>DB!M40*$X45</f>
        <v>0.29835629378494377</v>
      </c>
      <c r="AF45" s="415">
        <f>DB!N40*$X45</f>
        <v>1.8934389291517983E-2</v>
      </c>
      <c r="AG45" s="415">
        <f>DB!O40*$X45</f>
        <v>6.9803147128927184E-2</v>
      </c>
      <c r="AH45" s="415">
        <f>DB!P40*$X45</f>
        <v>1.3698913378605715E-2</v>
      </c>
      <c r="AI45" s="415">
        <f>DB!Q40*$X45</f>
        <v>1.1145809281991841E-2</v>
      </c>
      <c r="AJ45" s="415">
        <f>DB!R40*$X45</f>
        <v>5.3898864261849059E-3</v>
      </c>
      <c r="AK45" s="413">
        <f>DB!S40*1000*$X45</f>
        <v>1.7752766836670051E-3</v>
      </c>
      <c r="AL45" s="415">
        <f>DB!T40*$X45</f>
        <v>5.7376210343258417E-3</v>
      </c>
      <c r="AM45" s="416">
        <f>DB!U40*1000*$X45</f>
        <v>0</v>
      </c>
      <c r="AN45" s="416">
        <f>DB!V40*1000*$X45</f>
        <v>1.0798074673850853</v>
      </c>
      <c r="AO45" s="416">
        <f>DB!W40*1000*$X45</f>
        <v>0.86567615605617976</v>
      </c>
      <c r="AP45" s="415">
        <f>DB!X40*1000*$X45</f>
        <v>0.32211205806741572</v>
      </c>
      <c r="AQ45" s="416">
        <f>DB!Y40*1000*$X45</f>
        <v>0.40264007258426965</v>
      </c>
      <c r="AR45" s="416">
        <f>DB!Z40*1000*$X45</f>
        <v>0</v>
      </c>
      <c r="AS45" s="416">
        <f>DB!AA40*1000*$X45</f>
        <v>0</v>
      </c>
      <c r="AT45" s="416">
        <f>DB!AB40*1000*$X45</f>
        <v>0.36237606532584266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22</v>
      </c>
      <c r="U46" s="337">
        <f>SUM(U43:U45)</f>
        <v>569.6</v>
      </c>
      <c r="V46" s="354">
        <f t="shared" ref="V46:AX46" si="26">SUM(V43:V45)</f>
        <v>2.2003150289655169</v>
      </c>
      <c r="W46" s="233">
        <f t="shared" si="26"/>
        <v>140.50714285714287</v>
      </c>
      <c r="X46" s="395"/>
      <c r="Y46" s="445">
        <f t="shared" ref="Y46" si="27">SUM(Y43:Y45)</f>
        <v>1.1505051724208291</v>
      </c>
      <c r="Z46" s="452">
        <f t="shared" si="26"/>
        <v>2.020332139739035E-2</v>
      </c>
      <c r="AA46" s="453">
        <f t="shared" si="26"/>
        <v>1.5702804301270291E-2</v>
      </c>
      <c r="AB46" s="453">
        <f t="shared" si="26"/>
        <v>1.794326174230031E-2</v>
      </c>
      <c r="AC46" s="453">
        <f t="shared" si="26"/>
        <v>2.020332139739035E-2</v>
      </c>
      <c r="AD46" s="454">
        <f t="shared" si="26"/>
        <v>110.37465503860589</v>
      </c>
      <c r="AE46" s="455">
        <f t="shared" si="26"/>
        <v>1.7050486655276689</v>
      </c>
      <c r="AF46" s="455">
        <f t="shared" si="26"/>
        <v>0.10045454062289889</v>
      </c>
      <c r="AG46" s="455">
        <f t="shared" si="26"/>
        <v>0.39891152069209423</v>
      </c>
      <c r="AH46" s="455">
        <f t="shared" si="26"/>
        <v>7.8286647414271868E-2</v>
      </c>
      <c r="AI46" s="455">
        <f t="shared" si="26"/>
        <v>6.3696150000389529E-2</v>
      </c>
      <c r="AJ46" s="455">
        <f t="shared" si="26"/>
        <v>3.0802161207084924E-2</v>
      </c>
      <c r="AK46" s="453">
        <f t="shared" ref="AK46" si="28">SUM(AK43:AK45)</f>
        <v>1.0145363793165475E-2</v>
      </c>
      <c r="AL46" s="455">
        <f t="shared" si="26"/>
        <v>3.2789397413993601E-2</v>
      </c>
      <c r="AM46" s="456">
        <f t="shared" si="26"/>
        <v>0</v>
      </c>
      <c r="AN46" s="456">
        <f t="shared" si="26"/>
        <v>6.1708913793480793</v>
      </c>
      <c r="AO46" s="456">
        <f t="shared" ref="AO46" si="29">SUM(AO43:AO45)</f>
        <v>4.9471722414095627</v>
      </c>
      <c r="AP46" s="455">
        <f t="shared" si="26"/>
        <v>1.8408082758733268</v>
      </c>
      <c r="AQ46" s="456">
        <f t="shared" ref="AQ46:AR46" si="30">SUM(AQ43:AQ45)</f>
        <v>2.3010103448416586</v>
      </c>
      <c r="AR46" s="456">
        <f t="shared" si="30"/>
        <v>0</v>
      </c>
      <c r="AS46" s="456">
        <f t="shared" si="26"/>
        <v>0</v>
      </c>
      <c r="AT46" s="456">
        <f t="shared" si="26"/>
        <v>2.070909310357492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0</v>
      </c>
      <c r="I48" s="224">
        <f>DB!AJ41</f>
        <v>0</v>
      </c>
      <c r="J48" s="224">
        <f>DB!AK41</f>
        <v>0</v>
      </c>
      <c r="K48" s="224">
        <f>DB!AL41</f>
        <v>1</v>
      </c>
      <c r="L48" s="224">
        <f>DB!AM41</f>
        <v>0</v>
      </c>
      <c r="M48" s="224">
        <f>DB!AN41</f>
        <v>0</v>
      </c>
      <c r="N48" s="224">
        <f>DB!AO41</f>
        <v>0</v>
      </c>
      <c r="O48" s="224">
        <f>DB!AP41</f>
        <v>0</v>
      </c>
      <c r="P48" s="224">
        <f>DB!AQ41</f>
        <v>2</v>
      </c>
      <c r="Q48" s="224">
        <f>DB!AR41</f>
        <v>0</v>
      </c>
      <c r="R48" s="224">
        <f>SUM(H48:Q48)</f>
        <v>3</v>
      </c>
      <c r="S48" s="224">
        <f>DB!AS41</f>
        <v>0</v>
      </c>
      <c r="T48" s="225">
        <f>DB!C41</f>
        <v>3</v>
      </c>
      <c r="U48" s="335">
        <f>DB!E41</f>
        <v>23</v>
      </c>
      <c r="V48" s="352">
        <f>DB!F41*1000</f>
        <v>5.9182577777777801E-2</v>
      </c>
      <c r="W48" s="177">
        <f t="shared" si="23"/>
        <v>7.666666666666667</v>
      </c>
      <c r="X48" s="457">
        <v>0.52288202247191007</v>
      </c>
      <c r="Y48" s="400">
        <f t="shared" ref="Y48:Y49" si="32">V48*X48</f>
        <v>3.0945505963545578E-2</v>
      </c>
      <c r="Z48" s="398">
        <f>DB!H41*$X48</f>
        <v>5.4236070978214005E-4</v>
      </c>
      <c r="AA48" s="402">
        <f>DB!I41*$X48</f>
        <v>4.2183610760833184E-4</v>
      </c>
      <c r="AB48" s="402">
        <f>DB!J41*$X48</f>
        <v>4.82098408695236E-4</v>
      </c>
      <c r="AC48" s="402">
        <f>DB!K41*$X48</f>
        <v>5.4236070978214005E-4</v>
      </c>
      <c r="AD48" s="407">
        <f>DB!L41*$X48</f>
        <v>2.9687824336630766</v>
      </c>
      <c r="AE48" s="401">
        <f>DB!M41*$X48</f>
        <v>4.5861239837974542E-2</v>
      </c>
      <c r="AF48" s="401">
        <f>DB!N41*$X48</f>
        <v>1.5470021692632126E-3</v>
      </c>
      <c r="AG48" s="401">
        <f>DB!O41*$X48</f>
        <v>1.0729650885905715E-2</v>
      </c>
      <c r="AH48" s="401">
        <f>DB!P41*$X48</f>
        <v>2.1057010194285289E-3</v>
      </c>
      <c r="AI48" s="401">
        <f>DB!Q41*$X48</f>
        <v>1.7132557392544744E-3</v>
      </c>
      <c r="AJ48" s="401">
        <f>DB!R41*$X48</f>
        <v>8.2849559147855868E-4</v>
      </c>
      <c r="AK48" s="402">
        <f>DB!S41*1000*$X48</f>
        <v>2.7288309804217439E-4</v>
      </c>
      <c r="AL48" s="401">
        <f>DB!T41*$X48</f>
        <v>8.8194691996105036E-4</v>
      </c>
      <c r="AM48" s="400">
        <f>DB!U41*1000*$X48</f>
        <v>0</v>
      </c>
      <c r="AN48" s="400">
        <f>DB!V41*1000*$X48</f>
        <v>0.16598044107719881</v>
      </c>
      <c r="AO48" s="400">
        <f>DB!W41*1000*$X48</f>
        <v>0.1330656756432457</v>
      </c>
      <c r="AP48" s="401">
        <f>DB!X41*1000*$X48</f>
        <v>4.9512809541672885E-2</v>
      </c>
      <c r="AQ48" s="400">
        <f>DB!Y41*1000*$X48</f>
        <v>6.1891011927091358E-2</v>
      </c>
      <c r="AR48" s="400">
        <f>DB!Z41*1000*$X48</f>
        <v>0</v>
      </c>
      <c r="AS48" s="400">
        <f>DB!AA41*1000*$X48</f>
        <v>0</v>
      </c>
      <c r="AT48" s="400">
        <f>DB!AB41*1000*$X48</f>
        <v>5.5701910734382014E-2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2</v>
      </c>
      <c r="I49" s="227">
        <f>DB!AJ42</f>
        <v>7</v>
      </c>
      <c r="J49" s="227">
        <f>DB!AK42</f>
        <v>0</v>
      </c>
      <c r="K49" s="227">
        <f>DB!AL42</f>
        <v>1</v>
      </c>
      <c r="L49" s="227">
        <f>DB!AM42</f>
        <v>0</v>
      </c>
      <c r="M49" s="227">
        <f>DB!AN42</f>
        <v>0</v>
      </c>
      <c r="N49" s="227">
        <f>DB!AO42</f>
        <v>0</v>
      </c>
      <c r="O49" s="227">
        <f>DB!AP42</f>
        <v>5</v>
      </c>
      <c r="P49" s="227">
        <f>DB!AQ42</f>
        <v>4</v>
      </c>
      <c r="Q49" s="227">
        <f>DB!AR42</f>
        <v>1</v>
      </c>
      <c r="R49" s="227">
        <f>SUM(H49:Q49)</f>
        <v>20</v>
      </c>
      <c r="S49" s="227">
        <f>DB!AS42</f>
        <v>0</v>
      </c>
      <c r="T49" s="228">
        <f>DB!C42</f>
        <v>20</v>
      </c>
      <c r="U49" s="336">
        <f>DB!E42</f>
        <v>115.9</v>
      </c>
      <c r="V49" s="353">
        <f>DB!F42*1000</f>
        <v>0.29822872888888902</v>
      </c>
      <c r="W49" s="204">
        <f t="shared" si="23"/>
        <v>5.7949999999999999</v>
      </c>
      <c r="X49" s="458">
        <v>0.52288202247191007</v>
      </c>
      <c r="Y49" s="411">
        <f t="shared" si="32"/>
        <v>0.15593844092064924</v>
      </c>
      <c r="Z49" s="399">
        <f>DB!H42*$X49</f>
        <v>2.7330263592934829E-3</v>
      </c>
      <c r="AA49" s="408">
        <f>DB!I42*$X49</f>
        <v>2.1256871683393744E-3</v>
      </c>
      <c r="AB49" s="408">
        <f>DB!J42*$X49</f>
        <v>2.4293567638164286E-3</v>
      </c>
      <c r="AC49" s="408">
        <f>DB!K42*$X49</f>
        <v>2.7330263592934829E-3</v>
      </c>
      <c r="AD49" s="409">
        <f>DB!L42*$X49</f>
        <v>14.9600819157196</v>
      </c>
      <c r="AE49" s="410">
        <f>DB!M42*$X49</f>
        <v>0.23110076944440189</v>
      </c>
      <c r="AF49" s="410">
        <f>DB!N42*$X49</f>
        <v>7.7955457138089903E-3</v>
      </c>
      <c r="AG49" s="410">
        <f>DB!O42*$X49</f>
        <v>5.4068110333759814E-2</v>
      </c>
      <c r="AH49" s="410">
        <f>DB!P42*$X49</f>
        <v>1.0610902093555094E-2</v>
      </c>
      <c r="AI49" s="410">
        <f>DB!Q42*$X49</f>
        <v>8.6333191382431933E-3</v>
      </c>
      <c r="AJ49" s="410">
        <f>DB!R42*$X49</f>
        <v>4.1748973501028325E-3</v>
      </c>
      <c r="AK49" s="408">
        <f>DB!S42*1000*$X49</f>
        <v>1.3750935244820858E-3</v>
      </c>
      <c r="AL49" s="410">
        <f>DB!T42*$X49</f>
        <v>4.4442455662385E-3</v>
      </c>
      <c r="AM49" s="411">
        <f>DB!U42*1000*$X49</f>
        <v>0</v>
      </c>
      <c r="AN49" s="411">
        <f>DB!V42*1000*$X49</f>
        <v>0.8363970922107522</v>
      </c>
      <c r="AO49" s="411">
        <f>DB!W42*1000*$X49</f>
        <v>0.67053529595879036</v>
      </c>
      <c r="AP49" s="410">
        <f>DB!X42*1000*$X49</f>
        <v>0.24950150547303857</v>
      </c>
      <c r="AQ49" s="411">
        <f>DB!Y42*1000*$X49</f>
        <v>0.31187688184129847</v>
      </c>
      <c r="AR49" s="411">
        <f>DB!Z42*1000*$X49</f>
        <v>0</v>
      </c>
      <c r="AS49" s="411">
        <f>DB!AA42*1000*$X49</f>
        <v>0</v>
      </c>
      <c r="AT49" s="411">
        <f>DB!AB42*1000*$X49</f>
        <v>0.28068919365716849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2</v>
      </c>
      <c r="I50" s="230">
        <f t="shared" si="33"/>
        <v>7</v>
      </c>
      <c r="J50" s="230">
        <f t="shared" si="33"/>
        <v>0</v>
      </c>
      <c r="K50" s="230">
        <f t="shared" si="33"/>
        <v>2</v>
      </c>
      <c r="L50" s="230">
        <f t="shared" si="33"/>
        <v>0</v>
      </c>
      <c r="M50" s="230">
        <f t="shared" si="33"/>
        <v>0</v>
      </c>
      <c r="N50" s="230">
        <f t="shared" si="33"/>
        <v>0</v>
      </c>
      <c r="O50" s="230">
        <f t="shared" si="33"/>
        <v>5</v>
      </c>
      <c r="P50" s="230">
        <f t="shared" si="33"/>
        <v>6</v>
      </c>
      <c r="Q50" s="230">
        <f t="shared" si="33"/>
        <v>1</v>
      </c>
      <c r="R50" s="230">
        <f t="shared" si="33"/>
        <v>23</v>
      </c>
      <c r="S50" s="230">
        <f t="shared" si="33"/>
        <v>0</v>
      </c>
      <c r="T50" s="231">
        <f>SUM(T48:T49)</f>
        <v>23</v>
      </c>
      <c r="U50" s="337">
        <f>SUM(U48:U49)</f>
        <v>138.9</v>
      </c>
      <c r="V50" s="354">
        <f t="shared" ref="V50:AX50" si="34">SUM(V48:V49)</f>
        <v>0.35741130666666682</v>
      </c>
      <c r="W50" s="232"/>
      <c r="X50" s="395"/>
      <c r="Y50" s="445">
        <f t="shared" ref="Y50" si="35">SUM(Y48:Y49)</f>
        <v>0.18688394688419482</v>
      </c>
      <c r="Z50" s="447">
        <f t="shared" si="34"/>
        <v>3.2753870690756231E-3</v>
      </c>
      <c r="AA50" s="448">
        <f t="shared" si="34"/>
        <v>2.547523275947706E-3</v>
      </c>
      <c r="AB50" s="448">
        <f t="shared" si="34"/>
        <v>2.9114551725116645E-3</v>
      </c>
      <c r="AC50" s="448">
        <f t="shared" si="34"/>
        <v>3.2753870690756231E-3</v>
      </c>
      <c r="AD50" s="444">
        <f t="shared" si="34"/>
        <v>17.928864349382678</v>
      </c>
      <c r="AE50" s="449">
        <f t="shared" si="34"/>
        <v>0.27696200928237641</v>
      </c>
      <c r="AF50" s="449">
        <f t="shared" si="34"/>
        <v>9.3425478830722036E-3</v>
      </c>
      <c r="AG50" s="449">
        <f t="shared" si="34"/>
        <v>6.4797761219665531E-2</v>
      </c>
      <c r="AH50" s="449">
        <f t="shared" si="34"/>
        <v>1.2716603112983622E-2</v>
      </c>
      <c r="AI50" s="449">
        <f t="shared" si="34"/>
        <v>1.0346574877497667E-2</v>
      </c>
      <c r="AJ50" s="449">
        <f t="shared" si="34"/>
        <v>5.0033929415813916E-3</v>
      </c>
      <c r="AK50" s="448">
        <f t="shared" ref="AK50" si="36">SUM(AK48:AK49)</f>
        <v>1.6479766225242602E-3</v>
      </c>
      <c r="AL50" s="449">
        <f t="shared" si="34"/>
        <v>5.3261924861995507E-3</v>
      </c>
      <c r="AM50" s="445">
        <f t="shared" si="34"/>
        <v>0</v>
      </c>
      <c r="AN50" s="445">
        <f t="shared" si="34"/>
        <v>1.002377533287951</v>
      </c>
      <c r="AO50" s="445">
        <f t="shared" ref="AO50" si="37">SUM(AO48:AO49)</f>
        <v>0.80360097160203603</v>
      </c>
      <c r="AP50" s="449">
        <f t="shared" si="34"/>
        <v>0.29901431501471143</v>
      </c>
      <c r="AQ50" s="445">
        <f t="shared" ref="AQ50:AR50" si="38">SUM(AQ48:AQ49)</f>
        <v>0.37376789376838981</v>
      </c>
      <c r="AR50" s="445">
        <f t="shared" si="38"/>
        <v>0</v>
      </c>
      <c r="AS50" s="445">
        <f t="shared" si="34"/>
        <v>0</v>
      </c>
      <c r="AT50" s="445">
        <f t="shared" si="34"/>
        <v>0.33639110439155051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2</v>
      </c>
      <c r="I52" s="417">
        <f t="shared" si="40"/>
        <v>7</v>
      </c>
      <c r="J52" s="417">
        <f t="shared" si="40"/>
        <v>0</v>
      </c>
      <c r="K52" s="417">
        <f t="shared" si="40"/>
        <v>2</v>
      </c>
      <c r="L52" s="417">
        <f t="shared" si="40"/>
        <v>0</v>
      </c>
      <c r="M52" s="417">
        <f t="shared" si="40"/>
        <v>0</v>
      </c>
      <c r="N52" s="417">
        <f t="shared" si="40"/>
        <v>0</v>
      </c>
      <c r="O52" s="417">
        <f t="shared" si="40"/>
        <v>5</v>
      </c>
      <c r="P52" s="417">
        <f t="shared" si="40"/>
        <v>6</v>
      </c>
      <c r="Q52" s="417">
        <f t="shared" si="40"/>
        <v>1</v>
      </c>
      <c r="R52" s="417">
        <f t="shared" si="40"/>
        <v>23</v>
      </c>
      <c r="S52" s="417">
        <f t="shared" si="40"/>
        <v>0</v>
      </c>
      <c r="T52" s="434">
        <f>SUM(T46,T50)</f>
        <v>45</v>
      </c>
      <c r="U52" s="435">
        <f>SUM(U46,U50)</f>
        <v>708.5</v>
      </c>
      <c r="V52" s="418">
        <f t="shared" ref="V52:AX52" si="41">SUM(V46,V50)</f>
        <v>2.5577263356321835</v>
      </c>
      <c r="W52" s="436"/>
      <c r="X52" s="437"/>
      <c r="Y52" s="456">
        <f t="shared" ref="Y52" si="42">SUM(Y46,Y50)</f>
        <v>1.3373891193050238</v>
      </c>
      <c r="Z52" s="452">
        <f t="shared" si="41"/>
        <v>2.3478708466465971E-2</v>
      </c>
      <c r="AA52" s="453">
        <f t="shared" si="41"/>
        <v>1.8250327577217996E-2</v>
      </c>
      <c r="AB52" s="453">
        <f t="shared" si="41"/>
        <v>2.0854716914811975E-2</v>
      </c>
      <c r="AC52" s="453">
        <f t="shared" si="41"/>
        <v>2.3478708466465971E-2</v>
      </c>
      <c r="AD52" s="454">
        <f t="shared" si="41"/>
        <v>128.30351938798856</v>
      </c>
      <c r="AE52" s="455">
        <f t="shared" si="41"/>
        <v>1.9820106748100452</v>
      </c>
      <c r="AF52" s="455">
        <f t="shared" si="41"/>
        <v>0.1097970885059711</v>
      </c>
      <c r="AG52" s="455">
        <f t="shared" si="41"/>
        <v>0.46370928191175975</v>
      </c>
      <c r="AH52" s="455">
        <f t="shared" si="41"/>
        <v>9.1003250527255497E-2</v>
      </c>
      <c r="AI52" s="455">
        <f t="shared" si="41"/>
        <v>7.4042724877887198E-2</v>
      </c>
      <c r="AJ52" s="455">
        <f t="shared" si="41"/>
        <v>3.5805554148666319E-2</v>
      </c>
      <c r="AK52" s="453">
        <f t="shared" ref="AK52" si="43">SUM(AK46,AK50)</f>
        <v>1.1793340415689735E-2</v>
      </c>
      <c r="AL52" s="455">
        <f t="shared" si="41"/>
        <v>3.8115589900193154E-2</v>
      </c>
      <c r="AM52" s="456">
        <f t="shared" si="41"/>
        <v>0</v>
      </c>
      <c r="AN52" s="456">
        <f t="shared" si="41"/>
        <v>7.1732689126360301</v>
      </c>
      <c r="AO52" s="456">
        <f t="shared" ref="AO52" si="44">SUM(AO46,AO50)</f>
        <v>5.7507732130115983</v>
      </c>
      <c r="AP52" s="455">
        <f t="shared" si="41"/>
        <v>2.1398225908880382</v>
      </c>
      <c r="AQ52" s="456">
        <f t="shared" ref="AQ52:AR52" si="45">SUM(AQ46,AQ50)</f>
        <v>2.6747782386100485</v>
      </c>
      <c r="AR52" s="456">
        <f t="shared" si="45"/>
        <v>0</v>
      </c>
      <c r="AS52" s="456">
        <f t="shared" si="41"/>
        <v>0</v>
      </c>
      <c r="AT52" s="456">
        <f t="shared" si="41"/>
        <v>2.4073004147490424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2</v>
      </c>
      <c r="I57" s="224">
        <f>DB!AJ43</f>
        <v>28</v>
      </c>
      <c r="J57" s="224">
        <f>DB!AK43</f>
        <v>21</v>
      </c>
      <c r="K57" s="224">
        <f>DB!AL43</f>
        <v>40</v>
      </c>
      <c r="L57" s="224">
        <f>DB!AM43</f>
        <v>1</v>
      </c>
      <c r="M57" s="224">
        <f>DB!AN43</f>
        <v>2</v>
      </c>
      <c r="N57" s="224">
        <f>DB!AO43</f>
        <v>5</v>
      </c>
      <c r="O57" s="224">
        <f>DB!AP43</f>
        <v>17</v>
      </c>
      <c r="P57" s="224">
        <f>DB!AQ43</f>
        <v>9</v>
      </c>
      <c r="Q57" s="224">
        <f>DB!AR43</f>
        <v>2</v>
      </c>
      <c r="R57" s="224">
        <f>SUM(H57:Q57)</f>
        <v>127</v>
      </c>
      <c r="S57" s="224">
        <f>DB!AS43</f>
        <v>0</v>
      </c>
      <c r="T57" s="225">
        <f>DB!C43</f>
        <v>127</v>
      </c>
      <c r="U57" s="335">
        <f>DB!E43</f>
        <v>1716</v>
      </c>
      <c r="V57" s="352">
        <f>DB!F43*1000</f>
        <v>6.9478828137931101</v>
      </c>
      <c r="W57" s="177">
        <f t="shared" ref="W57:W59" si="47">IF(T57=0,0,U57/T57)</f>
        <v>13.511811023622048</v>
      </c>
      <c r="X57" s="389">
        <v>0.76979293544457972</v>
      </c>
      <c r="Y57" s="400">
        <f t="shared" ref="Y57:Y59" si="48">V57*X57</f>
        <v>5.3484311063547443</v>
      </c>
      <c r="Z57" s="398">
        <f>DB!H43*$X57</f>
        <v>0.19089784871912299</v>
      </c>
      <c r="AA57" s="402">
        <f>DB!I43*$X57</f>
        <v>0.15271827897529841</v>
      </c>
      <c r="AB57" s="402">
        <f>DB!J43*$X57</f>
        <v>0.16226317141125457</v>
      </c>
      <c r="AC57" s="402">
        <f>DB!K43*$X57</f>
        <v>0.18135295628316686</v>
      </c>
      <c r="AD57" s="407">
        <f>DB!L43*$X57</f>
        <v>518.85130162747328</v>
      </c>
      <c r="AE57" s="401">
        <f>DB!M43*$X57</f>
        <v>6.5143890875400574</v>
      </c>
      <c r="AF57" s="401">
        <f>DB!N43*$X57</f>
        <v>0.49480215343384554</v>
      </c>
      <c r="AG57" s="401">
        <f>DB!O43*$X57</f>
        <v>0.64716016386892228</v>
      </c>
      <c r="AH57" s="401">
        <f>DB!P43*$X57</f>
        <v>0.6444859483157469</v>
      </c>
      <c r="AI57" s="401">
        <f>DB!Q43*$X57</f>
        <v>0.13638499321204575</v>
      </c>
      <c r="AJ57" s="401">
        <f>DB!R43*$X57</f>
        <v>0.57495634393313555</v>
      </c>
      <c r="AK57" s="402">
        <f>DB!S43*1000*$X57</f>
        <v>6.4181173276256845E-2</v>
      </c>
      <c r="AL57" s="401">
        <f>DB!T43*$X57</f>
        <v>9.3597544361207707E-2</v>
      </c>
      <c r="AM57" s="400">
        <f>DB!U43*1000*$X57</f>
        <v>2.941637108495109</v>
      </c>
      <c r="AN57" s="400">
        <f>DB!V43*1000*$X57</f>
        <v>16.847557985017449</v>
      </c>
      <c r="AO57" s="400">
        <f>DB!W43*1000*$X57</f>
        <v>11.23170532334494</v>
      </c>
      <c r="AP57" s="401">
        <f>DB!X43*1000*$X57</f>
        <v>1.8986930427559312</v>
      </c>
      <c r="AQ57" s="400">
        <f>DB!Y43*1000*$X57</f>
        <v>0.93597544361207707</v>
      </c>
      <c r="AR57" s="400">
        <f>DB!Z43*1000*$X57</f>
        <v>1.9789195093512548</v>
      </c>
      <c r="AS57" s="400">
        <f>DB!AA43*1000*$X57</f>
        <v>0.77552251042143727</v>
      </c>
      <c r="AT57" s="400">
        <f>DB!AB43*1000*$X57</f>
        <v>6.1506957723079587</v>
      </c>
      <c r="AU57" s="400">
        <f>DB!AC43*1000*$X57</f>
        <v>11.499126878662711</v>
      </c>
      <c r="AV57" s="400">
        <f>DB!AD43*1000*$X57</f>
        <v>29.416371084951017</v>
      </c>
      <c r="AW57" s="401">
        <f>DB!AE43*1000*$X57</f>
        <v>4.2787448850837899</v>
      </c>
      <c r="AX57" s="401">
        <f>DB!AF43*$X57</f>
        <v>2.2463410646689955E-2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33</v>
      </c>
      <c r="I58" s="224">
        <f>DB!AJ44</f>
        <v>103</v>
      </c>
      <c r="J58" s="224">
        <f>DB!AK44</f>
        <v>90</v>
      </c>
      <c r="K58" s="224">
        <f>DB!AL44</f>
        <v>132</v>
      </c>
      <c r="L58" s="224">
        <f>DB!AM44</f>
        <v>2</v>
      </c>
      <c r="M58" s="224">
        <f>DB!AN44</f>
        <v>6</v>
      </c>
      <c r="N58" s="224">
        <f>DB!AO44</f>
        <v>2</v>
      </c>
      <c r="O58" s="224">
        <f>DB!AP44</f>
        <v>4</v>
      </c>
      <c r="P58" s="224">
        <f>DB!AQ44</f>
        <v>11</v>
      </c>
      <c r="Q58" s="224">
        <f>DB!AR44</f>
        <v>7</v>
      </c>
      <c r="R58" s="224">
        <f t="shared" ref="R58:R59" si="49">SUM(H58:Q58)</f>
        <v>390</v>
      </c>
      <c r="S58" s="224">
        <f>DB!AS44</f>
        <v>2</v>
      </c>
      <c r="T58" s="225">
        <f>DB!C44</f>
        <v>392</v>
      </c>
      <c r="U58" s="335">
        <f>DB!E44</f>
        <v>9023.84</v>
      </c>
      <c r="V58" s="352">
        <f>DB!F44*1000</f>
        <v>34.449411583999904</v>
      </c>
      <c r="W58" s="177">
        <f t="shared" si="47"/>
        <v>23.02</v>
      </c>
      <c r="X58" s="389">
        <v>0.76979293544457972</v>
      </c>
      <c r="Y58" s="400">
        <f t="shared" si="48"/>
        <v>26.518913667585796</v>
      </c>
      <c r="Z58" s="398">
        <f>DB!H44*$X58</f>
        <v>0.94652122628922108</v>
      </c>
      <c r="AA58" s="402">
        <f>DB!I44*$X58</f>
        <v>0.75721698103137536</v>
      </c>
      <c r="AB58" s="402">
        <f>DB!J44*$X58</f>
        <v>0.8045430423458394</v>
      </c>
      <c r="AC58" s="402">
        <f>DB!K44*$X58</f>
        <v>0.89919516497475538</v>
      </c>
      <c r="AD58" s="407">
        <f>DB!L44*$X58</f>
        <v>2572.599814892505</v>
      </c>
      <c r="AE58" s="401">
        <f>DB!M44*$X58</f>
        <v>32.300036847119593</v>
      </c>
      <c r="AF58" s="401">
        <f>DB!N44*$X58</f>
        <v>2.3657379537374061</v>
      </c>
      <c r="AG58" s="401">
        <f>DB!O44*$X58</f>
        <v>3.20878855377789</v>
      </c>
      <c r="AH58" s="401">
        <f>DB!P44*$X58</f>
        <v>3.1955290969440973</v>
      </c>
      <c r="AI58" s="401">
        <f>DB!Q44*$X58</f>
        <v>0.67623229852344047</v>
      </c>
      <c r="AJ58" s="401">
        <f>DB!R44*$X58</f>
        <v>2.8507832192654812</v>
      </c>
      <c r="AK58" s="402">
        <f>DB!S44*1000*$X58</f>
        <v>0.31822696401103046</v>
      </c>
      <c r="AL58" s="401">
        <f>DB!T44*$X58</f>
        <v>0.46408098918275276</v>
      </c>
      <c r="AM58" s="400">
        <f>DB!U44*1000*$X58</f>
        <v>14.585402517172229</v>
      </c>
      <c r="AN58" s="400">
        <f>DB!V44*1000*$X58</f>
        <v>83.534578052895483</v>
      </c>
      <c r="AO58" s="400">
        <f>DB!W44*1000*$X58</f>
        <v>55.689718701930239</v>
      </c>
      <c r="AP58" s="401">
        <f>DB!X44*1000*$X58</f>
        <v>9.4142143519929835</v>
      </c>
      <c r="AQ58" s="400">
        <f>DB!Y44*1000*$X58</f>
        <v>4.6408098918275353</v>
      </c>
      <c r="AR58" s="400">
        <f>DB!Z44*1000*$X58</f>
        <v>9.8119980570067717</v>
      </c>
      <c r="AS58" s="400">
        <f>DB!AA44*1000*$X58</f>
        <v>3.8452424817999504</v>
      </c>
      <c r="AT58" s="400">
        <f>DB!AB44*1000*$X58</f>
        <v>30.496750717723749</v>
      </c>
      <c r="AU58" s="400">
        <f>DB!AC44*1000*$X58</f>
        <v>57.015664385309691</v>
      </c>
      <c r="AV58" s="400">
        <f>DB!AD44*1000*$X58</f>
        <v>145.8540251717223</v>
      </c>
      <c r="AW58" s="401">
        <f>DB!AE44*1000*$X58</f>
        <v>21.215130934068696</v>
      </c>
      <c r="AX58" s="401">
        <f>DB!AF44*$X58</f>
        <v>0.11137943740386064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1</v>
      </c>
      <c r="I59" s="227">
        <f>DB!AJ45</f>
        <v>0</v>
      </c>
      <c r="J59" s="227">
        <f>DB!AK45</f>
        <v>0</v>
      </c>
      <c r="K59" s="227">
        <f>DB!AL45</f>
        <v>0</v>
      </c>
      <c r="L59" s="227">
        <f>DB!AM45</f>
        <v>0</v>
      </c>
      <c r="M59" s="227">
        <f>DB!AN45</f>
        <v>0</v>
      </c>
      <c r="N59" s="227">
        <f>DB!AO45</f>
        <v>0</v>
      </c>
      <c r="O59" s="227">
        <f>DB!AP45</f>
        <v>0</v>
      </c>
      <c r="P59" s="227">
        <f>DB!AQ45</f>
        <v>1</v>
      </c>
      <c r="Q59" s="227">
        <f>DB!AR45</f>
        <v>0</v>
      </c>
      <c r="R59" s="227">
        <f t="shared" si="49"/>
        <v>2</v>
      </c>
      <c r="S59" s="227">
        <f>DB!AS45</f>
        <v>0</v>
      </c>
      <c r="T59" s="228">
        <f>DB!C45</f>
        <v>2</v>
      </c>
      <c r="U59" s="336">
        <f>DB!E45</f>
        <v>147.97999999999999</v>
      </c>
      <c r="V59" s="353">
        <f>DB!F45*1000</f>
        <v>0.56975259599999994</v>
      </c>
      <c r="W59" s="204">
        <f t="shared" si="47"/>
        <v>73.989999999999995</v>
      </c>
      <c r="X59" s="390">
        <v>0.76979293544457972</v>
      </c>
      <c r="Y59" s="411">
        <f t="shared" si="48"/>
        <v>0.43859152335200968</v>
      </c>
      <c r="Z59" s="412">
        <f>DB!H45*$X59</f>
        <v>1.5576071884704324E-2</v>
      </c>
      <c r="AA59" s="413">
        <f>DB!I45*$X59</f>
        <v>1.2445203164160682E-2</v>
      </c>
      <c r="AB59" s="413">
        <f>DB!J45*$X59</f>
        <v>1.3227920344296613E-2</v>
      </c>
      <c r="AC59" s="413">
        <f>DB!K45*$X59</f>
        <v>1.4793354704568397E-2</v>
      </c>
      <c r="AD59" s="414">
        <f>DB!L45*$X59</f>
        <v>42.547763680378466</v>
      </c>
      <c r="AE59" s="415">
        <f>DB!M45*$X59</f>
        <v>0.53420447544274785</v>
      </c>
      <c r="AF59" s="415">
        <f>DB!N45*$X59</f>
        <v>4.0575642822538623E-2</v>
      </c>
      <c r="AG59" s="415">
        <f>DB!O45*$X59</f>
        <v>5.3069574325593172E-2</v>
      </c>
      <c r="AH59" s="415">
        <f>DB!P45*$X59</f>
        <v>5.2850278563917163E-2</v>
      </c>
      <c r="AI59" s="415">
        <f>DB!Q45*$X59</f>
        <v>1.1184083845476247E-2</v>
      </c>
      <c r="AJ59" s="415">
        <f>DB!R45*$X59</f>
        <v>4.7148588760341045E-2</v>
      </c>
      <c r="AK59" s="413">
        <f>DB!S45*1000*$X59</f>
        <v>5.2630982802241173E-3</v>
      </c>
      <c r="AL59" s="415">
        <f>DB!T45*$X59</f>
        <v>7.6753516586601702E-3</v>
      </c>
      <c r="AM59" s="416">
        <f>DB!U45*1000*$X59</f>
        <v>0.24122533784360534</v>
      </c>
      <c r="AN59" s="416">
        <f>DB!V45*1000*$X59</f>
        <v>1.3815632985588306</v>
      </c>
      <c r="AO59" s="416">
        <f>DB!W45*1000*$X59</f>
        <v>0.92104219903922047</v>
      </c>
      <c r="AP59" s="415">
        <f>DB!X45*1000*$X59</f>
        <v>0.15569999078996347</v>
      </c>
      <c r="AQ59" s="416">
        <f>DB!Y45*1000*$X59</f>
        <v>7.6753516586601706E-2</v>
      </c>
      <c r="AR59" s="416">
        <f>DB!Z45*1000*$X59</f>
        <v>0.16227886364024358</v>
      </c>
      <c r="AS59" s="416">
        <f>DB!AA45*1000*$X59</f>
        <v>6.3595770886041417E-2</v>
      </c>
      <c r="AT59" s="416">
        <f>DB!AB45*1000*$X59</f>
        <v>0.50438025185481117</v>
      </c>
      <c r="AU59" s="416">
        <f>DB!AC45*1000*$X59</f>
        <v>0.94297177520682085</v>
      </c>
      <c r="AV59" s="416">
        <f>DB!AD45*1000*$X59</f>
        <v>2.4122533784360534</v>
      </c>
      <c r="AW59" s="415">
        <f>DB!AE45*1000*$X59</f>
        <v>0.35087321868160776</v>
      </c>
      <c r="AX59" s="415">
        <f>DB!AF45*$X59</f>
        <v>1.8420843980784408E-3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36</v>
      </c>
      <c r="I60" s="230">
        <f t="shared" si="50"/>
        <v>131</v>
      </c>
      <c r="J60" s="230">
        <f t="shared" si="50"/>
        <v>111</v>
      </c>
      <c r="K60" s="230">
        <f t="shared" si="50"/>
        <v>172</v>
      </c>
      <c r="L60" s="230">
        <f t="shared" si="50"/>
        <v>3</v>
      </c>
      <c r="M60" s="230">
        <f t="shared" si="50"/>
        <v>8</v>
      </c>
      <c r="N60" s="230">
        <f t="shared" si="50"/>
        <v>7</v>
      </c>
      <c r="O60" s="230">
        <f t="shared" si="50"/>
        <v>21</v>
      </c>
      <c r="P60" s="230">
        <f t="shared" si="50"/>
        <v>21</v>
      </c>
      <c r="Q60" s="230">
        <f t="shared" si="50"/>
        <v>9</v>
      </c>
      <c r="R60" s="230">
        <f t="shared" si="50"/>
        <v>519</v>
      </c>
      <c r="S60" s="230">
        <f t="shared" si="50"/>
        <v>2</v>
      </c>
      <c r="T60" s="231">
        <f>SUM(T57:T59)</f>
        <v>521</v>
      </c>
      <c r="U60" s="337">
        <f>SUM(U57:U59)</f>
        <v>10887.82</v>
      </c>
      <c r="V60" s="354">
        <f t="shared" ref="V60:AX60" si="51">SUM(V57:V59)</f>
        <v>41.967046993793012</v>
      </c>
      <c r="W60" s="233"/>
      <c r="X60" s="395"/>
      <c r="Y60" s="445">
        <f t="shared" ref="Y60" si="52">SUM(Y57:Y59)</f>
        <v>32.305936297292554</v>
      </c>
      <c r="Z60" s="452">
        <f t="shared" si="51"/>
        <v>1.1529951468930484</v>
      </c>
      <c r="AA60" s="453">
        <f t="shared" si="51"/>
        <v>0.92238046317083444</v>
      </c>
      <c r="AB60" s="453">
        <f t="shared" si="51"/>
        <v>0.98003413410139062</v>
      </c>
      <c r="AC60" s="453">
        <f t="shared" si="51"/>
        <v>1.0953414759624907</v>
      </c>
      <c r="AD60" s="454">
        <f t="shared" si="51"/>
        <v>3133.9988802003568</v>
      </c>
      <c r="AE60" s="455">
        <f t="shared" si="51"/>
        <v>39.348630410102402</v>
      </c>
      <c r="AF60" s="455">
        <f t="shared" si="51"/>
        <v>2.9011157499937905</v>
      </c>
      <c r="AG60" s="455">
        <f t="shared" si="51"/>
        <v>3.9090182919724055</v>
      </c>
      <c r="AH60" s="455">
        <f t="shared" si="51"/>
        <v>3.8928653238237612</v>
      </c>
      <c r="AI60" s="455">
        <f t="shared" si="51"/>
        <v>0.82380137558096245</v>
      </c>
      <c r="AJ60" s="455">
        <f t="shared" si="51"/>
        <v>3.4728881519589576</v>
      </c>
      <c r="AK60" s="453">
        <f t="shared" ref="AK60" si="53">SUM(AK57:AK59)</f>
        <v>0.38767123556751143</v>
      </c>
      <c r="AL60" s="455">
        <f t="shared" si="51"/>
        <v>0.56535388520262064</v>
      </c>
      <c r="AM60" s="456">
        <f t="shared" si="51"/>
        <v>17.768264963510944</v>
      </c>
      <c r="AN60" s="456">
        <f t="shared" ref="AN60:AW60" si="54">SUM(AN57:AN59)</f>
        <v>101.76369933647176</v>
      </c>
      <c r="AO60" s="456">
        <f t="shared" si="54"/>
        <v>67.842466224314393</v>
      </c>
      <c r="AP60" s="455">
        <f t="shared" si="54"/>
        <v>11.468607385538879</v>
      </c>
      <c r="AQ60" s="456">
        <f t="shared" si="54"/>
        <v>5.6535388520262142</v>
      </c>
      <c r="AR60" s="456">
        <f t="shared" si="54"/>
        <v>11.95319642999827</v>
      </c>
      <c r="AS60" s="456">
        <f t="shared" si="54"/>
        <v>4.6843607631074295</v>
      </c>
      <c r="AT60" s="456">
        <f t="shared" si="54"/>
        <v>37.151826741886524</v>
      </c>
      <c r="AU60" s="456">
        <f t="shared" si="54"/>
        <v>69.457763039179213</v>
      </c>
      <c r="AV60" s="456">
        <f t="shared" si="54"/>
        <v>177.68264963510936</v>
      </c>
      <c r="AW60" s="455">
        <f t="shared" si="54"/>
        <v>25.844749037834092</v>
      </c>
      <c r="AX60" s="455">
        <f t="shared" si="51"/>
        <v>0.13568493244862903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20</v>
      </c>
      <c r="I62" s="224">
        <f>DB!AJ46</f>
        <v>93</v>
      </c>
      <c r="J62" s="224">
        <f>DB!AK46</f>
        <v>40</v>
      </c>
      <c r="K62" s="224">
        <f>DB!AL46</f>
        <v>195</v>
      </c>
      <c r="L62" s="224">
        <f>DB!AM46</f>
        <v>48</v>
      </c>
      <c r="M62" s="224">
        <f>DB!AN46</f>
        <v>38</v>
      </c>
      <c r="N62" s="224">
        <f>DB!AO46</f>
        <v>24</v>
      </c>
      <c r="O62" s="224">
        <f>DB!AP46</f>
        <v>26</v>
      </c>
      <c r="P62" s="224">
        <f>DB!AQ46</f>
        <v>46</v>
      </c>
      <c r="Q62" s="224">
        <f>DB!AR46</f>
        <v>4</v>
      </c>
      <c r="R62" s="224">
        <f>SUM(H62:Q62)</f>
        <v>534</v>
      </c>
      <c r="S62" s="224">
        <f>DB!AS46</f>
        <v>0</v>
      </c>
      <c r="T62" s="225">
        <f>DB!C46</f>
        <v>534</v>
      </c>
      <c r="U62" s="335">
        <f>DB!E46</f>
        <v>2835.1999999999898</v>
      </c>
      <c r="V62" s="352">
        <f>DB!F46*1000</f>
        <v>7.29541063111109</v>
      </c>
      <c r="W62" s="177">
        <f t="shared" ref="W62:W68" si="55">IF(T62=0,0,U62/T62)</f>
        <v>5.3093632958801305</v>
      </c>
      <c r="X62" s="457">
        <v>0.76979293544457972</v>
      </c>
      <c r="Y62" s="400">
        <f t="shared" ref="Y62:Y68" si="56">V62*X62</f>
        <v>5.6159555649966002</v>
      </c>
      <c r="Z62" s="398">
        <f>DB!H46*$X62</f>
        <v>0.62639504378808564</v>
      </c>
      <c r="AA62" s="402">
        <f>DB!I46*$X62</f>
        <v>0.49109371432985754</v>
      </c>
      <c r="AB62" s="402">
        <f>DB!J46*$X62</f>
        <v>0.53118299713229489</v>
      </c>
      <c r="AC62" s="402">
        <f>DB!K46*$X62</f>
        <v>0.59131692133594849</v>
      </c>
      <c r="AD62" s="407">
        <f>DB!L46*$X62</f>
        <v>544.80384936032101</v>
      </c>
      <c r="AE62" s="401">
        <f>DB!M46*$X62</f>
        <v>6.8402338781658916</v>
      </c>
      <c r="AF62" s="401">
        <f>DB!N46*$X62</f>
        <v>0.25977589052680217</v>
      </c>
      <c r="AG62" s="401">
        <f>DB!O46*$X62</f>
        <v>0.67953062336458636</v>
      </c>
      <c r="AH62" s="401">
        <f>DB!P46*$X62</f>
        <v>0.67672264558209083</v>
      </c>
      <c r="AI62" s="401">
        <f>DB!Q46*$X62</f>
        <v>0.14320686690741422</v>
      </c>
      <c r="AJ62" s="401">
        <f>DB!R46*$X62</f>
        <v>0.60371522323713822</v>
      </c>
      <c r="AK62" s="402">
        <f>DB!S46*1000*$X62</f>
        <v>6.7391466779959441E-2</v>
      </c>
      <c r="AL62" s="401">
        <f>DB!T46*$X62</f>
        <v>9.827922238744044E-2</v>
      </c>
      <c r="AM62" s="400">
        <f>DB!U46*1000*$X62</f>
        <v>3.0887755607481382</v>
      </c>
      <c r="AN62" s="400">
        <f>DB!V46*1000*$X62</f>
        <v>17.69026002973942</v>
      </c>
      <c r="AO62" s="400">
        <f>DB!W46*1000*$X62</f>
        <v>11.793506686492945</v>
      </c>
      <c r="AP62" s="401">
        <f>DB!X46*1000*$X62</f>
        <v>1.9936642255738029</v>
      </c>
      <c r="AQ62" s="400">
        <f>DB!Y46*1000*$X62</f>
        <v>0.98279222387440435</v>
      </c>
      <c r="AR62" s="400">
        <f>DB!Z46*1000*$X62</f>
        <v>2.0779035590487545</v>
      </c>
      <c r="AS62" s="400">
        <f>DB!AA46*1000*$X62</f>
        <v>0.81431355692450835</v>
      </c>
      <c r="AT62" s="400">
        <f>DB!AB46*1000*$X62</f>
        <v>6.4583488997460945</v>
      </c>
      <c r="AU62" s="400">
        <f>DB!AC46*1000*$X62</f>
        <v>12.074304464742733</v>
      </c>
      <c r="AV62" s="400">
        <f>DB!AD46*1000*$X62</f>
        <v>30.887755607481456</v>
      </c>
      <c r="AW62" s="401">
        <f>DB!AE46*1000*$X62</f>
        <v>4.492764451997286</v>
      </c>
      <c r="AX62" s="401">
        <f>DB!AF46*$X62</f>
        <v>2.3587013372985813E-2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127</v>
      </c>
      <c r="I63" s="224">
        <f>DB!AJ47</f>
        <v>250</v>
      </c>
      <c r="J63" s="224">
        <f>DB!AK47</f>
        <v>165</v>
      </c>
      <c r="K63" s="224">
        <f>DB!AL47</f>
        <v>481</v>
      </c>
      <c r="L63" s="224">
        <f>DB!AM47</f>
        <v>39</v>
      </c>
      <c r="M63" s="224">
        <f>DB!AN47</f>
        <v>37</v>
      </c>
      <c r="N63" s="224">
        <f>DB!AO47</f>
        <v>21</v>
      </c>
      <c r="O63" s="224">
        <f>DB!AP47</f>
        <v>25</v>
      </c>
      <c r="P63" s="224">
        <f>DB!AQ47</f>
        <v>33</v>
      </c>
      <c r="Q63" s="224">
        <f>DB!AR47</f>
        <v>3</v>
      </c>
      <c r="R63" s="224">
        <f t="shared" ref="R63:R68" si="57">SUM(H63:Q63)</f>
        <v>1181</v>
      </c>
      <c r="S63" s="224">
        <f>DB!AS47</f>
        <v>1</v>
      </c>
      <c r="T63" s="225">
        <f>DB!C47</f>
        <v>1182</v>
      </c>
      <c r="U63" s="335">
        <f>DB!E47</f>
        <v>6978.3699999999899</v>
      </c>
      <c r="V63" s="352">
        <f>DB!F47*1000</f>
        <v>20.1627947601818</v>
      </c>
      <c r="W63" s="177">
        <f t="shared" si="55"/>
        <v>5.903866328257183</v>
      </c>
      <c r="X63" s="457">
        <v>0.76979293544457972</v>
      </c>
      <c r="Y63" s="400">
        <f t="shared" si="56"/>
        <v>15.521176965206939</v>
      </c>
      <c r="Z63" s="398">
        <f>DB!H47*$X63</f>
        <v>1.3849665599723073</v>
      </c>
      <c r="AA63" s="402">
        <f>DB!I47*$X63</f>
        <v>1.0802739167784003</v>
      </c>
      <c r="AB63" s="402">
        <f>DB!J47*$X63</f>
        <v>1.1633719103767401</v>
      </c>
      <c r="AC63" s="402">
        <f>DB!K47*$X63</f>
        <v>1.3157182319736898</v>
      </c>
      <c r="AD63" s="407">
        <f>DB!L47*$X63</f>
        <v>1505.7093773947511</v>
      </c>
      <c r="AE63" s="401">
        <f>DB!M47*$X63</f>
        <v>18.904793543622027</v>
      </c>
      <c r="AF63" s="401">
        <f>DB!N47*$X63</f>
        <v>0.94018480738567756</v>
      </c>
      <c r="AG63" s="401">
        <f>DB!O47*$X63</f>
        <v>1.8780624127900489</v>
      </c>
      <c r="AH63" s="401">
        <f>DB!P47*$X63</f>
        <v>1.8703018243074383</v>
      </c>
      <c r="AI63" s="401">
        <f>DB!Q47*$X63</f>
        <v>0.3957900126127763</v>
      </c>
      <c r="AJ63" s="401">
        <f>DB!R47*$X63</f>
        <v>1.6685265237597433</v>
      </c>
      <c r="AK63" s="402">
        <f>DB!S47*1000*$X63</f>
        <v>0.18625412358248358</v>
      </c>
      <c r="AL63" s="401">
        <f>DB!T47*$X63</f>
        <v>0.27162059689112256</v>
      </c>
      <c r="AM63" s="400">
        <f>DB!U47*1000*$X63</f>
        <v>8.5366473308639002</v>
      </c>
      <c r="AN63" s="400">
        <f>DB!V47*1000*$X63</f>
        <v>48.891707440401873</v>
      </c>
      <c r="AO63" s="400">
        <f>DB!W47*1000*$X63</f>
        <v>32.594471626934812</v>
      </c>
      <c r="AP63" s="401">
        <f>DB!X47*1000*$X63</f>
        <v>5.5100178226484253</v>
      </c>
      <c r="AQ63" s="400">
        <f>DB!Y47*1000*$X63</f>
        <v>2.7162059689112104</v>
      </c>
      <c r="AR63" s="400">
        <f>DB!Z47*1000*$X63</f>
        <v>5.7428354771266239</v>
      </c>
      <c r="AS63" s="400">
        <f>DB!AA47*1000*$X63</f>
        <v>2.250570659955013</v>
      </c>
      <c r="AT63" s="400">
        <f>DB!AB47*1000*$X63</f>
        <v>17.849353509988159</v>
      </c>
      <c r="AU63" s="400">
        <f>DB!AC47*1000*$X63</f>
        <v>33.370530475194862</v>
      </c>
      <c r="AV63" s="400">
        <f>DB!AD47*1000*$X63</f>
        <v>85.366473308638234</v>
      </c>
      <c r="AW63" s="401">
        <f>DB!AE47*1000*$X63</f>
        <v>12.4169415721656</v>
      </c>
      <c r="AX63" s="401">
        <f>DB!AF47*$X63</f>
        <v>6.5188943253869633E-2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5</v>
      </c>
      <c r="I64" s="224">
        <f>DB!AJ48</f>
        <v>7</v>
      </c>
      <c r="J64" s="224">
        <f>DB!AK48</f>
        <v>21</v>
      </c>
      <c r="K64" s="224">
        <f>DB!AL48</f>
        <v>40</v>
      </c>
      <c r="L64" s="224">
        <f>DB!AM48</f>
        <v>6</v>
      </c>
      <c r="M64" s="224">
        <f>DB!AN48</f>
        <v>9</v>
      </c>
      <c r="N64" s="224">
        <f>DB!AO48</f>
        <v>8</v>
      </c>
      <c r="O64" s="224">
        <f>DB!AP48</f>
        <v>18</v>
      </c>
      <c r="P64" s="224">
        <f>DB!AQ48</f>
        <v>15</v>
      </c>
      <c r="Q64" s="224">
        <f>DB!AR48</f>
        <v>3</v>
      </c>
      <c r="R64" s="224">
        <f t="shared" si="57"/>
        <v>132</v>
      </c>
      <c r="S64" s="224">
        <f>DB!AS48</f>
        <v>0</v>
      </c>
      <c r="T64" s="225">
        <f>DB!C48</f>
        <v>132</v>
      </c>
      <c r="U64" s="335">
        <f>DB!E48</f>
        <v>722.5</v>
      </c>
      <c r="V64" s="352">
        <f>DB!F48*1000</f>
        <v>1.6810314504950501</v>
      </c>
      <c r="W64" s="177">
        <f t="shared" si="55"/>
        <v>5.4734848484848486</v>
      </c>
      <c r="X64" s="457">
        <v>0.76979293544457972</v>
      </c>
      <c r="Y64" s="400">
        <f t="shared" si="56"/>
        <v>1.2940461348512442</v>
      </c>
      <c r="Z64" s="398">
        <f>DB!H48*$X64</f>
        <v>1.501093516427445E-2</v>
      </c>
      <c r="AA64" s="402">
        <f>DB!I48*$X64</f>
        <v>1.1546873203288019E-2</v>
      </c>
      <c r="AB64" s="402">
        <f>DB!J48*$X64</f>
        <v>1.2701560523616829E-2</v>
      </c>
      <c r="AC64" s="402">
        <f>DB!K48*$X64</f>
        <v>1.3856247843945638E-2</v>
      </c>
      <c r="AD64" s="407">
        <f>DB!L48*$X64</f>
        <v>125.53541554191936</v>
      </c>
      <c r="AE64" s="401">
        <f>DB!M48*$X64</f>
        <v>1.5761481922488148</v>
      </c>
      <c r="AF64" s="401">
        <f>DB!N48*$X64</f>
        <v>0.1667483367415411</v>
      </c>
      <c r="AG64" s="401">
        <f>DB!O48*$X64</f>
        <v>0.1565795823170005</v>
      </c>
      <c r="AH64" s="401">
        <f>DB!P48*$X64</f>
        <v>0.15593255924957453</v>
      </c>
      <c r="AI64" s="401">
        <f>DB!Q48*$X64</f>
        <v>3.2998176438706749E-2</v>
      </c>
      <c r="AJ64" s="401">
        <f>DB!R48*$X64</f>
        <v>0.13910995949650884</v>
      </c>
      <c r="AK64" s="402">
        <f>DB!S48*1000*$X64</f>
        <v>1.5528553618214933E-2</v>
      </c>
      <c r="AL64" s="401">
        <f>DB!T48*$X64</f>
        <v>2.2645807359896717E-2</v>
      </c>
      <c r="AM64" s="400">
        <f>DB!U48*1000*$X64</f>
        <v>0.71172537416818404</v>
      </c>
      <c r="AN64" s="400">
        <f>DB!V48*1000*$X64</f>
        <v>4.0762453247814214</v>
      </c>
      <c r="AO64" s="400">
        <f>DB!W48*1000*$X64</f>
        <v>2.717496883187609</v>
      </c>
      <c r="AP64" s="401">
        <f>DB!X48*1000*$X64</f>
        <v>0.45938637787219189</v>
      </c>
      <c r="AQ64" s="400">
        <f>DB!Y48*1000*$X64</f>
        <v>0.22645807359896791</v>
      </c>
      <c r="AR64" s="400">
        <f>DB!Z48*1000*$X64</f>
        <v>0.47879706989495996</v>
      </c>
      <c r="AS64" s="400">
        <f>DB!AA48*1000*$X64</f>
        <v>0.18763668955343021</v>
      </c>
      <c r="AT64" s="400">
        <f>DB!AB48*1000*$X64</f>
        <v>1.4881530550789326</v>
      </c>
      <c r="AU64" s="400">
        <f>DB!AC48*1000*$X64</f>
        <v>2.7821991899301697</v>
      </c>
      <c r="AV64" s="400">
        <f>DB!AD48*1000*$X64</f>
        <v>7.1172537416818473</v>
      </c>
      <c r="AW64" s="401">
        <f>DB!AE48*1000*$X64</f>
        <v>1.0352369078809953</v>
      </c>
      <c r="AX64" s="401">
        <f>DB!AF48*$X64</f>
        <v>5.4349937663752184E-3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2</v>
      </c>
      <c r="I65" s="224">
        <f>DB!AJ49</f>
        <v>3</v>
      </c>
      <c r="J65" s="224">
        <f>DB!AK49</f>
        <v>7</v>
      </c>
      <c r="K65" s="224">
        <f>DB!AL49</f>
        <v>14</v>
      </c>
      <c r="L65" s="224">
        <f>DB!AM49</f>
        <v>0</v>
      </c>
      <c r="M65" s="224">
        <f>DB!AN49</f>
        <v>2</v>
      </c>
      <c r="N65" s="224">
        <f>DB!AO49</f>
        <v>0</v>
      </c>
      <c r="O65" s="224">
        <f>DB!AP49</f>
        <v>0</v>
      </c>
      <c r="P65" s="224">
        <f>DB!AQ49</f>
        <v>0</v>
      </c>
      <c r="Q65" s="224">
        <f>DB!AR49</f>
        <v>0</v>
      </c>
      <c r="R65" s="224">
        <f t="shared" si="57"/>
        <v>28</v>
      </c>
      <c r="S65" s="224">
        <f>DB!AS49</f>
        <v>0</v>
      </c>
      <c r="T65" s="225">
        <f>DB!C49</f>
        <v>28</v>
      </c>
      <c r="U65" s="335">
        <f>DB!E49</f>
        <v>129.66999999999999</v>
      </c>
      <c r="V65" s="352">
        <f>DB!F49*1000</f>
        <v>0.17954865279503099</v>
      </c>
      <c r="W65" s="177">
        <f t="shared" si="55"/>
        <v>4.6310714285714285</v>
      </c>
      <c r="X65" s="457">
        <v>0.76979293544457972</v>
      </c>
      <c r="Y65" s="400">
        <f t="shared" si="56"/>
        <v>0.13821528449020654</v>
      </c>
      <c r="Z65" s="398">
        <f>DB!H49*$X65</f>
        <v>1.6032973000863963E-3</v>
      </c>
      <c r="AA65" s="402">
        <f>DB!I49*$X65</f>
        <v>1.2333056154510723E-3</v>
      </c>
      <c r="AB65" s="402">
        <f>DB!J49*$X65</f>
        <v>1.3566361769961803E-3</v>
      </c>
      <c r="AC65" s="402">
        <f>DB!K49*$X65</f>
        <v>1.4799667385412883E-3</v>
      </c>
      <c r="AD65" s="407">
        <f>DB!L49*$X65</f>
        <v>13.40826474839497</v>
      </c>
      <c r="AE65" s="401">
        <f>DB!M49*$X65</f>
        <v>0.16834621650907178</v>
      </c>
      <c r="AF65" s="401">
        <f>DB!N49*$X65</f>
        <v>1.7810160071031977E-2</v>
      </c>
      <c r="AG65" s="401">
        <f>DB!O49*$X65</f>
        <v>1.672404942331503E-2</v>
      </c>
      <c r="AH65" s="401">
        <f>DB!P49*$X65</f>
        <v>1.6654941781069861E-2</v>
      </c>
      <c r="AI65" s="401">
        <f>DB!Q49*$X65</f>
        <v>3.524489754500267E-3</v>
      </c>
      <c r="AJ65" s="401">
        <f>DB!R49*$X65</f>
        <v>1.485814308269718E-2</v>
      </c>
      <c r="AK65" s="402">
        <f>DB!S49*1000*$X65</f>
        <v>1.6585834138824771E-3</v>
      </c>
      <c r="AL65" s="401">
        <f>DB!T49*$X65</f>
        <v>2.418767478578613E-3</v>
      </c>
      <c r="AM65" s="400">
        <f>DB!U49*1000*$X65</f>
        <v>7.601840646961365E-2</v>
      </c>
      <c r="AN65" s="400">
        <f>DB!V49*1000*$X65</f>
        <v>0.43537814614415093</v>
      </c>
      <c r="AO65" s="400">
        <f>DB!W49*1000*$X65</f>
        <v>0.2902520974294337</v>
      </c>
      <c r="AP65" s="401">
        <f>DB!X49*1000*$X65</f>
        <v>4.9066425994023319E-2</v>
      </c>
      <c r="AQ65" s="400">
        <f>DB!Y49*1000*$X65</f>
        <v>2.418767478578613E-2</v>
      </c>
      <c r="AR65" s="400">
        <f>DB!Z49*1000*$X65</f>
        <v>5.1139655261376447E-2</v>
      </c>
      <c r="AS65" s="400">
        <f>DB!AA49*1000*$X65</f>
        <v>2.0041216251079956E-2</v>
      </c>
      <c r="AT65" s="400">
        <f>DB!AB49*1000*$X65</f>
        <v>0.15894757716373781</v>
      </c>
      <c r="AU65" s="400">
        <f>DB!AC49*1000*$X65</f>
        <v>0.29716286165394434</v>
      </c>
      <c r="AV65" s="400">
        <f>DB!AD49*1000*$X65</f>
        <v>0.76018406469613642</v>
      </c>
      <c r="AW65" s="401">
        <f>DB!AE49*1000*$X65</f>
        <v>0.11057222759216541</v>
      </c>
      <c r="AX65" s="401">
        <f>DB!AF49*$X65</f>
        <v>5.8050419485886735E-4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2</v>
      </c>
      <c r="I66" s="224">
        <f>DB!AJ50</f>
        <v>12</v>
      </c>
      <c r="J66" s="224">
        <f>DB!AK50</f>
        <v>9</v>
      </c>
      <c r="K66" s="224">
        <f>DB!AL50</f>
        <v>31</v>
      </c>
      <c r="L66" s="224">
        <f>DB!AM50</f>
        <v>14</v>
      </c>
      <c r="M66" s="224">
        <f>DB!AN50</f>
        <v>11</v>
      </c>
      <c r="N66" s="224">
        <f>DB!AO50</f>
        <v>0</v>
      </c>
      <c r="O66" s="224">
        <f>DB!AP50</f>
        <v>5</v>
      </c>
      <c r="P66" s="224">
        <f>DB!AQ50</f>
        <v>2</v>
      </c>
      <c r="Q66" s="224">
        <f>DB!AR50</f>
        <v>0</v>
      </c>
      <c r="R66" s="224">
        <f t="shared" si="57"/>
        <v>86</v>
      </c>
      <c r="S66" s="224">
        <f>DB!AS50</f>
        <v>1</v>
      </c>
      <c r="T66" s="225">
        <f>DB!C50</f>
        <v>87</v>
      </c>
      <c r="U66" s="335">
        <f>DB!E50</f>
        <v>487.5</v>
      </c>
      <c r="V66" s="352">
        <f>DB!F50*1000</f>
        <v>0.20445749999999999</v>
      </c>
      <c r="W66" s="177">
        <f t="shared" si="55"/>
        <v>5.6034482758620694</v>
      </c>
      <c r="X66" s="457">
        <v>0.76979293544457972</v>
      </c>
      <c r="Y66" s="400">
        <f t="shared" si="56"/>
        <v>0.15738993909866014</v>
      </c>
      <c r="Z66" s="398">
        <f>DB!H50*$X66</f>
        <v>4.0727673471376369E-3</v>
      </c>
      <c r="AA66" s="402">
        <f>DB!I50*$X66</f>
        <v>3.0896855736906206E-3</v>
      </c>
      <c r="AB66" s="402">
        <f>DB!J50*$X66</f>
        <v>3.3705660803897679E-3</v>
      </c>
      <c r="AC66" s="402">
        <f>DB!K50*$X66</f>
        <v>3.7918868404384892E-3</v>
      </c>
      <c r="AD66" s="407">
        <f>DB!L50*$X66</f>
        <v>15.268397991961022</v>
      </c>
      <c r="AE66" s="401">
        <f>DB!M50*$X66</f>
        <v>0.19170094582216807</v>
      </c>
      <c r="AF66" s="401">
        <f>DB!N50*$X66</f>
        <v>1.5774087612502864E-2</v>
      </c>
      <c r="AG66" s="401">
        <f>DB!O50*$X66</f>
        <v>1.9044182630937878E-2</v>
      </c>
      <c r="AH66" s="401">
        <f>DB!P50*$X66</f>
        <v>1.8965487661388551E-2</v>
      </c>
      <c r="AI66" s="401">
        <f>DB!Q50*$X66</f>
        <v>4.0134434470158343E-3</v>
      </c>
      <c r="AJ66" s="401">
        <f>DB!R50*$X66</f>
        <v>1.6919418453105968E-2</v>
      </c>
      <c r="AK66" s="402">
        <f>DB!S50*1000*$X66</f>
        <v>1.888679269183922E-3</v>
      </c>
      <c r="AL66" s="401">
        <f>DB!T50*$X66</f>
        <v>2.7543239342265528E-3</v>
      </c>
      <c r="AM66" s="400">
        <f>DB!U50*1000*$X66</f>
        <v>8.6564466504263082E-2</v>
      </c>
      <c r="AN66" s="400">
        <f>DB!V50*1000*$X66</f>
        <v>0.4957783081607795</v>
      </c>
      <c r="AO66" s="400">
        <f>DB!W50*1000*$X66</f>
        <v>0.33051887210718628</v>
      </c>
      <c r="AP66" s="401">
        <f>DB!X50*1000*$X66</f>
        <v>5.5873428380024355E-2</v>
      </c>
      <c r="AQ66" s="400">
        <f>DB!Y50*1000*$X66</f>
        <v>2.7543239342265529E-2</v>
      </c>
      <c r="AR66" s="400">
        <f>DB!Z50*1000*$X66</f>
        <v>5.823427746650426E-2</v>
      </c>
      <c r="AS66" s="400">
        <f>DB!AA50*1000*$X66</f>
        <v>2.2821541169305723E-2</v>
      </c>
      <c r="AT66" s="400">
        <f>DB!AB50*1000*$X66</f>
        <v>0.18099842996345916</v>
      </c>
      <c r="AU66" s="400">
        <f>DB!AC50*1000*$X66</f>
        <v>0.33838836906211939</v>
      </c>
      <c r="AV66" s="400">
        <f>DB!AD50*1000*$X66</f>
        <v>0.86564466504263082</v>
      </c>
      <c r="AW66" s="401">
        <f>DB!AE50*1000*$X66</f>
        <v>0.12591195127892812</v>
      </c>
      <c r="AX66" s="401">
        <f>DB!AF50*$X66</f>
        <v>6.6103774421437259E-4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18</v>
      </c>
      <c r="I67" s="224">
        <f>DB!AJ51</f>
        <v>96</v>
      </c>
      <c r="J67" s="224">
        <f>DB!AK51</f>
        <v>60</v>
      </c>
      <c r="K67" s="224">
        <f>DB!AL51</f>
        <v>129</v>
      </c>
      <c r="L67" s="224">
        <f>DB!AM51</f>
        <v>23</v>
      </c>
      <c r="M67" s="224">
        <f>DB!AN51</f>
        <v>32</v>
      </c>
      <c r="N67" s="224">
        <f>DB!AO51</f>
        <v>17</v>
      </c>
      <c r="O67" s="224">
        <f>DB!AP51</f>
        <v>29</v>
      </c>
      <c r="P67" s="224">
        <f>DB!AQ51</f>
        <v>20</v>
      </c>
      <c r="Q67" s="224">
        <f>DB!AR51</f>
        <v>3</v>
      </c>
      <c r="R67" s="224">
        <f t="shared" si="57"/>
        <v>427</v>
      </c>
      <c r="S67" s="224">
        <f>DB!AS51</f>
        <v>2</v>
      </c>
      <c r="T67" s="225">
        <f>DB!C51</f>
        <v>429</v>
      </c>
      <c r="U67" s="335">
        <f>DB!E51</f>
        <v>2025.5</v>
      </c>
      <c r="V67" s="352">
        <f>DB!F51*1000</f>
        <v>1.14837371162791</v>
      </c>
      <c r="W67" s="177">
        <f t="shared" si="55"/>
        <v>4.7214452214452214</v>
      </c>
      <c r="X67" s="457">
        <v>0.76979293544457972</v>
      </c>
      <c r="Y67" s="400">
        <f t="shared" si="56"/>
        <v>0.88400997046143615</v>
      </c>
      <c r="Z67" s="398">
        <f>DB!H51*$X67</f>
        <v>8.6768978639137767E-3</v>
      </c>
      <c r="AA67" s="402">
        <f>DB!I51*$X67</f>
        <v>7.0992800704748893E-3</v>
      </c>
      <c r="AB67" s="402">
        <f>DB!J51*$X67</f>
        <v>7.8880889671943556E-3</v>
      </c>
      <c r="AC67" s="402">
        <f>DB!K51*$X67</f>
        <v>8.6768978639137767E-3</v>
      </c>
      <c r="AD67" s="407">
        <f>DB!L51*$X67</f>
        <v>85.757807234463499</v>
      </c>
      <c r="AE67" s="401">
        <f>DB!M51*$X67</f>
        <v>1.0767241440220336</v>
      </c>
      <c r="AF67" s="401">
        <f>DB!N51*$X67</f>
        <v>0.12656872482484979</v>
      </c>
      <c r="AG67" s="401">
        <f>DB!O51*$X67</f>
        <v>0.10696520642583368</v>
      </c>
      <c r="AH67" s="401">
        <f>DB!P51*$X67</f>
        <v>0.10652320144060293</v>
      </c>
      <c r="AI67" s="401">
        <f>DB!Q51*$X67</f>
        <v>2.2542254246766542E-2</v>
      </c>
      <c r="AJ67" s="401">
        <f>DB!R51*$X67</f>
        <v>9.503107182460413E-2</v>
      </c>
      <c r="AK67" s="402">
        <f>DB!S51*1000*$X67</f>
        <v>1.0608119645537296E-2</v>
      </c>
      <c r="AL67" s="401">
        <f>DB!T51*$X67</f>
        <v>1.5470174483075035E-2</v>
      </c>
      <c r="AM67" s="400">
        <f>DB!U51*1000*$X67</f>
        <v>0.4862054837537888</v>
      </c>
      <c r="AN67" s="400">
        <f>DB!V51*1000*$X67</f>
        <v>2.7846314069535265</v>
      </c>
      <c r="AO67" s="400">
        <f>DB!W51*1000*$X67</f>
        <v>1.8564209379690226</v>
      </c>
      <c r="AP67" s="401">
        <f>DB!X51*1000*$X67</f>
        <v>0.31382353951380748</v>
      </c>
      <c r="AQ67" s="400">
        <f>DB!Y51*1000*$X67</f>
        <v>0.15470174483075036</v>
      </c>
      <c r="AR67" s="400">
        <f>DB!Z51*1000*$X67</f>
        <v>0.32708368907073004</v>
      </c>
      <c r="AS67" s="400">
        <f>DB!AA51*1000*$X67</f>
        <v>0.12818144571690751</v>
      </c>
      <c r="AT67" s="400">
        <f>DB!AB51*1000*$X67</f>
        <v>1.0166114660306464</v>
      </c>
      <c r="AU67" s="400">
        <f>DB!AC51*1000*$X67</f>
        <v>1.9006214364920826</v>
      </c>
      <c r="AV67" s="400">
        <f>DB!AD51*1000*$X67</f>
        <v>4.8620548375378867</v>
      </c>
      <c r="AW67" s="401">
        <f>DB!AE51*1000*$X67</f>
        <v>0.70720797636914579</v>
      </c>
      <c r="AX67" s="401">
        <f>DB!AF51*$X67</f>
        <v>3.7128418759380453E-3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7</v>
      </c>
      <c r="I68" s="227">
        <f>DB!AJ52</f>
        <v>19</v>
      </c>
      <c r="J68" s="227">
        <f>DB!AK52</f>
        <v>7</v>
      </c>
      <c r="K68" s="227">
        <f>DB!AL52</f>
        <v>5</v>
      </c>
      <c r="L68" s="227">
        <f>DB!AM52</f>
        <v>1</v>
      </c>
      <c r="M68" s="227">
        <f>DB!AN52</f>
        <v>1</v>
      </c>
      <c r="N68" s="227">
        <f>DB!AO52</f>
        <v>0</v>
      </c>
      <c r="O68" s="227">
        <f>DB!AP52</f>
        <v>2</v>
      </c>
      <c r="P68" s="227">
        <f>DB!AQ52</f>
        <v>0</v>
      </c>
      <c r="Q68" s="227">
        <f>DB!AR52</f>
        <v>0</v>
      </c>
      <c r="R68" s="227">
        <f t="shared" si="57"/>
        <v>42</v>
      </c>
      <c r="S68" s="227">
        <f>DB!AS52</f>
        <v>1</v>
      </c>
      <c r="T68" s="228">
        <f>DB!C52</f>
        <v>43</v>
      </c>
      <c r="U68" s="336">
        <f>DB!E52</f>
        <v>369.1</v>
      </c>
      <c r="V68" s="353">
        <f>DB!F52*1000</f>
        <v>0.46506599999999998</v>
      </c>
      <c r="W68" s="204">
        <f t="shared" si="55"/>
        <v>8.583720930232559</v>
      </c>
      <c r="X68" s="458">
        <v>0.76979293544457972</v>
      </c>
      <c r="Y68" s="411">
        <f t="shared" si="56"/>
        <v>0.35800452131546889</v>
      </c>
      <c r="Z68" s="399">
        <f>DB!H52*$X68</f>
        <v>4.1528524472594398E-3</v>
      </c>
      <c r="AA68" s="408">
        <f>DB!I52*$X68</f>
        <v>3.1945018825072593E-3</v>
      </c>
      <c r="AB68" s="408">
        <f>DB!J52*$X68</f>
        <v>3.5139520707579857E-3</v>
      </c>
      <c r="AC68" s="408">
        <f>DB!K52*$X68</f>
        <v>3.8334022590087126E-3</v>
      </c>
      <c r="AD68" s="409">
        <f>DB!L52*$X68</f>
        <v>34.730018612813637</v>
      </c>
      <c r="AE68" s="410">
        <f>DB!M52*$X68</f>
        <v>0.43604950696224115</v>
      </c>
      <c r="AF68" s="410">
        <f>DB!N52*$X68</f>
        <v>4.6131785310860179E-2</v>
      </c>
      <c r="AG68" s="410">
        <f>DB!O52*$X68</f>
        <v>4.3318547079171738E-2</v>
      </c>
      <c r="AH68" s="410">
        <f>DB!P52*$X68</f>
        <v>4.3139544818514002E-2</v>
      </c>
      <c r="AI68" s="410">
        <f>DB!Q52*$X68</f>
        <v>9.129115293544458E-3</v>
      </c>
      <c r="AJ68" s="410">
        <f>DB!R52*$X68</f>
        <v>3.8485486041412907E-2</v>
      </c>
      <c r="AK68" s="408">
        <f>DB!S52*1000*$X68</f>
        <v>4.2960542557856267E-3</v>
      </c>
      <c r="AL68" s="410">
        <f>DB!T52*$X68</f>
        <v>6.2650791230207063E-3</v>
      </c>
      <c r="AM68" s="411">
        <f>DB!U52*1000*$X68</f>
        <v>0.19690248672350788</v>
      </c>
      <c r="AN68" s="411">
        <f>DB!V52*1000*$X68</f>
        <v>1.127714242143727</v>
      </c>
      <c r="AO68" s="411">
        <f>DB!W52*1000*$X68</f>
        <v>0.7518094947624846</v>
      </c>
      <c r="AP68" s="410">
        <f>DB!X52*1000*$X68</f>
        <v>0.12709160506699146</v>
      </c>
      <c r="AQ68" s="411">
        <f>DB!Y52*1000*$X68</f>
        <v>6.2650791230207045E-2</v>
      </c>
      <c r="AR68" s="411">
        <f>DB!Z52*1000*$X68</f>
        <v>0.1324616728867235</v>
      </c>
      <c r="AS68" s="411">
        <f>DB!AA52*1000*$X68</f>
        <v>5.1910655590742989E-2</v>
      </c>
      <c r="AT68" s="411">
        <f>DB!AB52*1000*$X68</f>
        <v>0.41170519951278933</v>
      </c>
      <c r="AU68" s="411">
        <f>DB!AC52*1000*$X68</f>
        <v>0.76970972082825817</v>
      </c>
      <c r="AV68" s="411">
        <f>DB!AD52*1000*$X68</f>
        <v>1.9690248672350792</v>
      </c>
      <c r="AW68" s="410">
        <f>DB!AE52*1000*$X68</f>
        <v>0.28640361705237516</v>
      </c>
      <c r="AX68" s="410">
        <f>DB!AF52*$X68</f>
        <v>1.5036189895249693E-3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181</v>
      </c>
      <c r="I69" s="230">
        <f t="shared" si="58"/>
        <v>480</v>
      </c>
      <c r="J69" s="230">
        <f t="shared" si="58"/>
        <v>309</v>
      </c>
      <c r="K69" s="230">
        <f t="shared" si="58"/>
        <v>895</v>
      </c>
      <c r="L69" s="230">
        <f t="shared" si="58"/>
        <v>131</v>
      </c>
      <c r="M69" s="230">
        <f t="shared" si="58"/>
        <v>130</v>
      </c>
      <c r="N69" s="230">
        <f t="shared" si="58"/>
        <v>70</v>
      </c>
      <c r="O69" s="230">
        <f t="shared" si="58"/>
        <v>105</v>
      </c>
      <c r="P69" s="230">
        <f t="shared" si="58"/>
        <v>116</v>
      </c>
      <c r="Q69" s="230">
        <f t="shared" si="58"/>
        <v>13</v>
      </c>
      <c r="R69" s="230">
        <f t="shared" si="58"/>
        <v>2430</v>
      </c>
      <c r="S69" s="230">
        <f t="shared" si="58"/>
        <v>5</v>
      </c>
      <c r="T69" s="231">
        <f>SUM(T62:T68)</f>
        <v>2435</v>
      </c>
      <c r="U69" s="337">
        <f>SUM(U62:U68)</f>
        <v>13547.83999999998</v>
      </c>
      <c r="V69" s="354">
        <f t="shared" ref="V69:AX69" si="59">SUM(V62:V68)</f>
        <v>31.136682706210884</v>
      </c>
      <c r="W69" s="239"/>
      <c r="X69" s="395"/>
      <c r="Y69" s="445">
        <f t="shared" ref="Y69" si="60">SUM(Y62:Y68)</f>
        <v>23.968798380420552</v>
      </c>
      <c r="Z69" s="447">
        <f t="shared" si="59"/>
        <v>2.0448783538830648</v>
      </c>
      <c r="AA69" s="448">
        <f t="shared" si="59"/>
        <v>1.5975312774536694</v>
      </c>
      <c r="AB69" s="448">
        <f t="shared" si="59"/>
        <v>1.7233857113279902</v>
      </c>
      <c r="AC69" s="448">
        <f t="shared" si="59"/>
        <v>1.9386735548554863</v>
      </c>
      <c r="AD69" s="444">
        <f t="shared" si="59"/>
        <v>2325.2131308846251</v>
      </c>
      <c r="AE69" s="449">
        <f t="shared" si="59"/>
        <v>29.193996427352246</v>
      </c>
      <c r="AF69" s="449">
        <f t="shared" si="59"/>
        <v>1.5729937924732653</v>
      </c>
      <c r="AG69" s="449">
        <f t="shared" si="59"/>
        <v>2.9002246040308948</v>
      </c>
      <c r="AH69" s="449">
        <f t="shared" si="59"/>
        <v>2.8882402048406792</v>
      </c>
      <c r="AI69" s="449">
        <f t="shared" si="59"/>
        <v>0.61120435870072432</v>
      </c>
      <c r="AJ69" s="449">
        <f t="shared" si="59"/>
        <v>2.5766458258952105</v>
      </c>
      <c r="AK69" s="448">
        <f t="shared" ref="AK69" si="61">SUM(AK62:AK68)</f>
        <v>0.28762558056504728</v>
      </c>
      <c r="AL69" s="449">
        <f t="shared" si="59"/>
        <v>0.41945397165736059</v>
      </c>
      <c r="AM69" s="445">
        <f t="shared" si="59"/>
        <v>13.182839109231395</v>
      </c>
      <c r="AN69" s="445">
        <f t="shared" si="59"/>
        <v>75.501714898324892</v>
      </c>
      <c r="AO69" s="445">
        <f t="shared" ref="AO69" si="62">SUM(AO62:AO68)</f>
        <v>50.334476598883484</v>
      </c>
      <c r="AP69" s="449">
        <f t="shared" si="59"/>
        <v>8.508923425049268</v>
      </c>
      <c r="AQ69" s="445">
        <f t="shared" ref="AQ69:AR69" si="63">SUM(AQ62:AQ68)</f>
        <v>4.1945397165735923</v>
      </c>
      <c r="AR69" s="445">
        <f t="shared" si="63"/>
        <v>8.8684554007556713</v>
      </c>
      <c r="AS69" s="445">
        <f t="shared" si="59"/>
        <v>3.4754757651609882</v>
      </c>
      <c r="AT69" s="445">
        <f t="shared" si="59"/>
        <v>27.564118137483817</v>
      </c>
      <c r="AU69" s="445">
        <f t="shared" si="59"/>
        <v>51.532916517904162</v>
      </c>
      <c r="AV69" s="445">
        <f t="shared" si="59"/>
        <v>131.82839109231327</v>
      </c>
      <c r="AW69" s="449">
        <f t="shared" ref="AW69" si="64">SUM(AW62:AW68)</f>
        <v>19.175038704336497</v>
      </c>
      <c r="AX69" s="449">
        <f t="shared" si="59"/>
        <v>0.10066895319776691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217</v>
      </c>
      <c r="I71" s="230">
        <f t="shared" si="65"/>
        <v>611</v>
      </c>
      <c r="J71" s="230">
        <f t="shared" si="65"/>
        <v>420</v>
      </c>
      <c r="K71" s="230">
        <f t="shared" si="65"/>
        <v>1067</v>
      </c>
      <c r="L71" s="230">
        <f t="shared" si="65"/>
        <v>134</v>
      </c>
      <c r="M71" s="230">
        <f t="shared" si="65"/>
        <v>138</v>
      </c>
      <c r="N71" s="230">
        <f t="shared" si="65"/>
        <v>77</v>
      </c>
      <c r="O71" s="230">
        <f t="shared" si="65"/>
        <v>126</v>
      </c>
      <c r="P71" s="230">
        <f t="shared" si="65"/>
        <v>137</v>
      </c>
      <c r="Q71" s="230">
        <f t="shared" si="65"/>
        <v>22</v>
      </c>
      <c r="R71" s="230">
        <f t="shared" si="65"/>
        <v>2949</v>
      </c>
      <c r="S71" s="230">
        <f>SUM(S60,S69)</f>
        <v>7</v>
      </c>
      <c r="T71" s="231">
        <f>SUM(T60,T69)</f>
        <v>2956</v>
      </c>
      <c r="U71" s="337">
        <f>SUM(U60,U69)</f>
        <v>24435.659999999982</v>
      </c>
      <c r="V71" s="354">
        <f t="shared" ref="V71:AX71" si="66">SUM(V60,V69)</f>
        <v>73.103729700003896</v>
      </c>
      <c r="W71" s="239"/>
      <c r="X71" s="395"/>
      <c r="Y71" s="445">
        <f t="shared" ref="Y71" si="67">SUM(Y60,Y69)</f>
        <v>56.274734677713106</v>
      </c>
      <c r="Z71" s="447">
        <f t="shared" si="66"/>
        <v>3.1978735007761134</v>
      </c>
      <c r="AA71" s="448">
        <f t="shared" si="66"/>
        <v>2.519911740624504</v>
      </c>
      <c r="AB71" s="448">
        <f t="shared" si="66"/>
        <v>2.703419845429381</v>
      </c>
      <c r="AC71" s="448">
        <f t="shared" si="66"/>
        <v>3.0340150308179767</v>
      </c>
      <c r="AD71" s="444">
        <f t="shared" si="66"/>
        <v>5459.2120110849819</v>
      </c>
      <c r="AE71" s="449">
        <f t="shared" si="66"/>
        <v>68.542626837454648</v>
      </c>
      <c r="AF71" s="449">
        <f t="shared" si="66"/>
        <v>4.4741095424670556</v>
      </c>
      <c r="AG71" s="449">
        <f t="shared" si="66"/>
        <v>6.8092428960033002</v>
      </c>
      <c r="AH71" s="449">
        <f t="shared" si="66"/>
        <v>6.7811055286644404</v>
      </c>
      <c r="AI71" s="449">
        <f t="shared" si="66"/>
        <v>1.4350057342816869</v>
      </c>
      <c r="AJ71" s="449">
        <f t="shared" si="66"/>
        <v>6.0495339778541677</v>
      </c>
      <c r="AK71" s="448">
        <f t="shared" ref="AK71" si="68">SUM(AK60,AK69)</f>
        <v>0.67529681613255876</v>
      </c>
      <c r="AL71" s="449">
        <f t="shared" si="66"/>
        <v>0.98480785685998118</v>
      </c>
      <c r="AM71" s="445">
        <f t="shared" si="66"/>
        <v>30.951104072742339</v>
      </c>
      <c r="AN71" s="445">
        <f t="shared" si="66"/>
        <v>177.26541423479665</v>
      </c>
      <c r="AO71" s="445">
        <f t="shared" ref="AO71" si="69">SUM(AO60,AO69)</f>
        <v>118.17694282319788</v>
      </c>
      <c r="AP71" s="449">
        <f t="shared" si="66"/>
        <v>19.977530810588149</v>
      </c>
      <c r="AQ71" s="445">
        <f t="shared" ref="AQ71:AR71" si="70">SUM(AQ60,AQ69)</f>
        <v>9.8480785685998065</v>
      </c>
      <c r="AR71" s="445">
        <f t="shared" si="70"/>
        <v>20.821651830753943</v>
      </c>
      <c r="AS71" s="445">
        <f t="shared" si="66"/>
        <v>8.1598365282684178</v>
      </c>
      <c r="AT71" s="445">
        <f t="shared" si="66"/>
        <v>64.71594487937034</v>
      </c>
      <c r="AU71" s="445">
        <f t="shared" si="66"/>
        <v>120.99067955708338</v>
      </c>
      <c r="AV71" s="445">
        <f t="shared" si="66"/>
        <v>309.5110407274226</v>
      </c>
      <c r="AW71" s="449">
        <f t="shared" ref="AW71" si="71">SUM(AW60,AW69)</f>
        <v>45.019787742170593</v>
      </c>
      <c r="AX71" s="449">
        <f t="shared" si="66"/>
        <v>0.23635388564639592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219</v>
      </c>
      <c r="I74" s="224">
        <f t="shared" si="72"/>
        <v>618</v>
      </c>
      <c r="J74" s="224">
        <f t="shared" si="72"/>
        <v>420</v>
      </c>
      <c r="K74" s="224">
        <f t="shared" si="72"/>
        <v>1069</v>
      </c>
      <c r="L74" s="224">
        <f t="shared" si="72"/>
        <v>134</v>
      </c>
      <c r="M74" s="224">
        <f t="shared" si="72"/>
        <v>138</v>
      </c>
      <c r="N74" s="224">
        <f t="shared" si="72"/>
        <v>77</v>
      </c>
      <c r="O74" s="224">
        <f t="shared" si="72"/>
        <v>131</v>
      </c>
      <c r="P74" s="224">
        <f t="shared" si="72"/>
        <v>143</v>
      </c>
      <c r="Q74" s="224">
        <f t="shared" si="72"/>
        <v>23</v>
      </c>
      <c r="R74" s="224">
        <f t="shared" si="72"/>
        <v>2972</v>
      </c>
      <c r="S74" s="224">
        <f>SUM(S52,S71)</f>
        <v>7</v>
      </c>
      <c r="T74" s="225">
        <f>SUM(T52,T71)</f>
        <v>3001</v>
      </c>
      <c r="U74" s="335">
        <f>SUM(U52,U71)</f>
        <v>25144.159999999982</v>
      </c>
      <c r="V74" s="352">
        <f t="shared" ref="V74:AX74" si="73">SUM(V52,V71)</f>
        <v>75.661456035636078</v>
      </c>
      <c r="W74" s="173"/>
      <c r="X74" s="385"/>
      <c r="Y74" s="400">
        <f t="shared" ref="Y74" si="74">SUM(Y52,Y71)</f>
        <v>57.612123797018128</v>
      </c>
      <c r="Z74" s="398">
        <f t="shared" si="73"/>
        <v>3.2213522092425793</v>
      </c>
      <c r="AA74" s="402">
        <f t="shared" si="73"/>
        <v>2.5381620682017219</v>
      </c>
      <c r="AB74" s="402">
        <f t="shared" si="73"/>
        <v>2.7242745623441929</v>
      </c>
      <c r="AC74" s="402">
        <f t="shared" si="73"/>
        <v>3.0574937392844426</v>
      </c>
      <c r="AD74" s="407">
        <f>SUM(AD52,AD71)</f>
        <v>5587.5155304729706</v>
      </c>
      <c r="AE74" s="401">
        <f t="shared" si="73"/>
        <v>70.52463751226469</v>
      </c>
      <c r="AF74" s="401">
        <f t="shared" si="73"/>
        <v>4.5839066309730265</v>
      </c>
      <c r="AG74" s="401">
        <f t="shared" si="73"/>
        <v>7.2729521779150597</v>
      </c>
      <c r="AH74" s="401">
        <f t="shared" si="73"/>
        <v>6.8721087791916959</v>
      </c>
      <c r="AI74" s="401">
        <f t="shared" si="73"/>
        <v>1.5090484591595741</v>
      </c>
      <c r="AJ74" s="401">
        <f t="shared" si="73"/>
        <v>6.0853395320028341</v>
      </c>
      <c r="AK74" s="402">
        <f t="shared" ref="AK74" si="75">SUM(AK52,AK71)</f>
        <v>0.68709015654824845</v>
      </c>
      <c r="AL74" s="401">
        <f t="shared" si="73"/>
        <v>1.0229234467601744</v>
      </c>
      <c r="AM74" s="400">
        <f t="shared" si="73"/>
        <v>30.951104072742339</v>
      </c>
      <c r="AN74" s="400">
        <f t="shared" si="73"/>
        <v>184.43868314743267</v>
      </c>
      <c r="AO74" s="400">
        <f t="shared" ref="AO74" si="76">SUM(AO52,AO71)</f>
        <v>123.92771603620947</v>
      </c>
      <c r="AP74" s="401">
        <f t="shared" si="73"/>
        <v>22.117353401476187</v>
      </c>
      <c r="AQ74" s="400">
        <f t="shared" ref="AQ74:AR74" si="77">SUM(AQ52,AQ71)</f>
        <v>12.522856807209855</v>
      </c>
      <c r="AR74" s="400">
        <f t="shared" si="77"/>
        <v>20.821651830753943</v>
      </c>
      <c r="AS74" s="400">
        <f t="shared" si="73"/>
        <v>8.1598365282684178</v>
      </c>
      <c r="AT74" s="400">
        <f t="shared" si="73"/>
        <v>67.123245294119386</v>
      </c>
      <c r="AU74" s="400">
        <f t="shared" si="73"/>
        <v>120.99067955708338</v>
      </c>
      <c r="AV74" s="400">
        <f t="shared" si="73"/>
        <v>309.5110407274226</v>
      </c>
      <c r="AW74" s="401">
        <f t="shared" ref="AW74" si="78">SUM(AW52,AW71)</f>
        <v>45.019787742170593</v>
      </c>
      <c r="AX74" s="401">
        <f t="shared" si="73"/>
        <v>0.23635388564639592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228</v>
      </c>
      <c r="I77" s="230">
        <f t="shared" si="79"/>
        <v>680</v>
      </c>
      <c r="J77" s="230">
        <f t="shared" si="79"/>
        <v>449</v>
      </c>
      <c r="K77" s="230">
        <f t="shared" si="79"/>
        <v>1130</v>
      </c>
      <c r="L77" s="230">
        <f t="shared" si="79"/>
        <v>166</v>
      </c>
      <c r="M77" s="230">
        <f t="shared" si="79"/>
        <v>205</v>
      </c>
      <c r="N77" s="230">
        <f t="shared" si="79"/>
        <v>269</v>
      </c>
      <c r="O77" s="230">
        <f t="shared" si="79"/>
        <v>479</v>
      </c>
      <c r="P77" s="230">
        <f t="shared" si="79"/>
        <v>490</v>
      </c>
      <c r="Q77" s="230">
        <f t="shared" si="79"/>
        <v>71</v>
      </c>
      <c r="R77" s="230">
        <f t="shared" si="79"/>
        <v>4167</v>
      </c>
      <c r="S77" s="230">
        <f>SUM(S38,S74)</f>
        <v>7</v>
      </c>
      <c r="T77" s="231">
        <f>SUM(T38,T74)</f>
        <v>15615</v>
      </c>
      <c r="U77" s="337">
        <f>SUM(U38,U74)</f>
        <v>133670.6999999999</v>
      </c>
      <c r="V77" s="354">
        <f t="shared" ref="V77:AX77" si="80">SUM(V38,V74)</f>
        <v>395.83618951363354</v>
      </c>
      <c r="W77" s="239"/>
      <c r="X77" s="382"/>
      <c r="Y77" s="445">
        <f t="shared" ref="Y77" si="81">SUM(Y38,Y74)</f>
        <v>403.67950278424013</v>
      </c>
      <c r="Z77" s="447">
        <f t="shared" si="80"/>
        <v>30.575065468714406</v>
      </c>
      <c r="AA77" s="448">
        <f t="shared" si="80"/>
        <v>26.544809517606481</v>
      </c>
      <c r="AB77" s="448">
        <f t="shared" si="80"/>
        <v>28.035382145477932</v>
      </c>
      <c r="AC77" s="448">
        <f t="shared" si="80"/>
        <v>29.770240011048333</v>
      </c>
      <c r="AD77" s="444">
        <f>SUM(AD38,AD74)</f>
        <v>40917.238104166507</v>
      </c>
      <c r="AE77" s="449">
        <f t="shared" si="80"/>
        <v>714.72417642444668</v>
      </c>
      <c r="AF77" s="449">
        <f t="shared" si="80"/>
        <v>28.616551550016993</v>
      </c>
      <c r="AG77" s="449">
        <f t="shared" si="80"/>
        <v>10.04749404363425</v>
      </c>
      <c r="AH77" s="449">
        <f t="shared" si="80"/>
        <v>79.998053016757353</v>
      </c>
      <c r="AI77" s="449">
        <f t="shared" si="80"/>
        <v>33.400516476835818</v>
      </c>
      <c r="AJ77" s="449">
        <f t="shared" si="80"/>
        <v>48.542742340606431</v>
      </c>
      <c r="AK77" s="448">
        <f t="shared" ref="AK77" si="82">SUM(AK38,AK74)</f>
        <v>23.252251363725083</v>
      </c>
      <c r="AL77" s="449">
        <f t="shared" si="80"/>
        <v>170.05886780920892</v>
      </c>
      <c r="AM77" s="445">
        <f t="shared" si="80"/>
        <v>1982.1400955272954</v>
      </c>
      <c r="AN77" s="445">
        <f t="shared" si="80"/>
        <v>692.80660719916852</v>
      </c>
      <c r="AO77" s="445">
        <f t="shared" ref="AO77" si="83">SUM(AO38,AO74)</f>
        <v>346.58902186154637</v>
      </c>
      <c r="AP77" s="449">
        <f t="shared" si="80"/>
        <v>93.033912749065763</v>
      </c>
      <c r="AQ77" s="445">
        <f t="shared" ref="AQ77:AR77" si="84">SUM(AQ38,AQ74)</f>
        <v>744.44745438051609</v>
      </c>
      <c r="AR77" s="445">
        <f t="shared" si="84"/>
        <v>3308.0597985063564</v>
      </c>
      <c r="AS77" s="445">
        <f t="shared" si="80"/>
        <v>3633.3567314983793</v>
      </c>
      <c r="AT77" s="445">
        <f t="shared" si="80"/>
        <v>260.66210821138628</v>
      </c>
      <c r="AU77" s="445">
        <f t="shared" si="80"/>
        <v>535.54896247220256</v>
      </c>
      <c r="AV77" s="445">
        <f t="shared" si="80"/>
        <v>5407.7476911267122</v>
      </c>
      <c r="AW77" s="449">
        <f t="shared" ref="AW77" si="85">SUM(AW38,AW74)</f>
        <v>90.533601918072563</v>
      </c>
      <c r="AX77" s="449">
        <f t="shared" si="80"/>
        <v>95.033902996745979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0</v>
      </c>
      <c r="K81" s="224">
        <f>DB!AL53</f>
        <v>0</v>
      </c>
      <c r="L81" s="224">
        <f>DB!AM53</f>
        <v>30</v>
      </c>
      <c r="M81" s="224">
        <f>DB!AN53</f>
        <v>16</v>
      </c>
      <c r="N81" s="224">
        <f>DB!AO53</f>
        <v>10</v>
      </c>
      <c r="O81" s="224">
        <f>DB!AP53</f>
        <v>8</v>
      </c>
      <c r="P81" s="224">
        <f>DB!AQ53</f>
        <v>2</v>
      </c>
      <c r="Q81" s="224">
        <f>DB!AR53</f>
        <v>0</v>
      </c>
      <c r="R81" s="224">
        <f>SUM(H81:Q81)</f>
        <v>66</v>
      </c>
      <c r="S81" s="224">
        <f>DB!AS53</f>
        <v>0</v>
      </c>
      <c r="T81" s="225">
        <f>DB!C53</f>
        <v>66</v>
      </c>
      <c r="U81" s="335">
        <f>DB!E53</f>
        <v>948.8</v>
      </c>
      <c r="V81" s="352">
        <f>DB!F53*1000</f>
        <v>3.5187513050946899</v>
      </c>
      <c r="W81" s="177">
        <f t="shared" ref="W81:W91" si="86">IF(T81=0,0,U81/T81)</f>
        <v>14.375757575757575</v>
      </c>
      <c r="X81" s="450">
        <v>0.95763296901826367</v>
      </c>
      <c r="Y81" s="400">
        <f t="shared" ref="Y81:Y91" si="87">V81*X81</f>
        <v>3.3696722595347182</v>
      </c>
      <c r="Z81" s="398">
        <f>DB!H53*$X81</f>
        <v>2.2495154387978493E-3</v>
      </c>
      <c r="AA81" s="402">
        <f>DB!I53*$X81</f>
        <v>1.8525421260688134E-3</v>
      </c>
      <c r="AB81" s="402">
        <f>DB!J53*$X81</f>
        <v>2.2495154387978493E-3</v>
      </c>
      <c r="AC81" s="402">
        <f>DB!K53*$X81</f>
        <v>2.2495154387978493E-3</v>
      </c>
      <c r="AD81" s="407">
        <f>DB!L53*$X81</f>
        <v>247.057630724566</v>
      </c>
      <c r="AE81" s="401">
        <f>DB!M53*$X81</f>
        <v>2.0218033557208269E-2</v>
      </c>
      <c r="AF81" s="401">
        <f>DB!N53*$X81</f>
        <v>0.13023783283101709</v>
      </c>
      <c r="AG81" s="401">
        <f>DB!O53*$X81</f>
        <v>0.2021803355720827</v>
      </c>
      <c r="AH81" s="401">
        <f>DB!P53*$X81</f>
        <v>2.8979181431998545E-3</v>
      </c>
      <c r="AI81" s="401">
        <f>DB!Q53*$X81</f>
        <v>6.7393445190694364E-5</v>
      </c>
      <c r="AJ81" s="401">
        <f>DB!R53*$X81</f>
        <v>2.8979181431998545E-3</v>
      </c>
      <c r="AK81" s="402">
        <f>DB!S53*1000*$X81</f>
        <v>3.7066394854881907E-3</v>
      </c>
      <c r="AL81" s="401">
        <f>DB!T53*$X81</f>
        <v>2.6957378076277724E-4</v>
      </c>
      <c r="AM81" s="400">
        <f>DB!U53*1000*$X81</f>
        <v>2.5272541946510314E-2</v>
      </c>
      <c r="AN81" s="400">
        <f>DB!V53*1000*$X81</f>
        <v>0.91992052685297765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0</v>
      </c>
      <c r="I82" s="224">
        <f>DB!AJ54</f>
        <v>0</v>
      </c>
      <c r="J82" s="224">
        <f>DB!AK54</f>
        <v>2</v>
      </c>
      <c r="K82" s="224">
        <f>DB!AL54</f>
        <v>9</v>
      </c>
      <c r="L82" s="224">
        <f>DB!AM54</f>
        <v>1705</v>
      </c>
      <c r="M82" s="224">
        <f>DB!AN54</f>
        <v>623</v>
      </c>
      <c r="N82" s="224">
        <f>DB!AO54</f>
        <v>140</v>
      </c>
      <c r="O82" s="224">
        <f>DB!AP54</f>
        <v>155</v>
      </c>
      <c r="P82" s="224">
        <f>DB!AQ54</f>
        <v>127</v>
      </c>
      <c r="Q82" s="224">
        <f>DB!AR54</f>
        <v>20</v>
      </c>
      <c r="R82" s="224">
        <f t="shared" ref="R82:R91" si="88">SUM(H82:Q82)</f>
        <v>2781</v>
      </c>
      <c r="S82" s="224">
        <f>DB!AS54</f>
        <v>0</v>
      </c>
      <c r="T82" s="225">
        <f>DB!C54</f>
        <v>2781</v>
      </c>
      <c r="U82" s="335">
        <f>DB!E54</f>
        <v>65341.8</v>
      </c>
      <c r="V82" s="352">
        <f>DB!F54*1000</f>
        <v>248.931841042721</v>
      </c>
      <c r="W82" s="177">
        <f t="shared" si="86"/>
        <v>23.4957928802589</v>
      </c>
      <c r="X82" s="450">
        <v>0.95763296901826367</v>
      </c>
      <c r="Y82" s="400">
        <f t="shared" si="87"/>
        <v>238.38533802092337</v>
      </c>
      <c r="Z82" s="398">
        <f>DB!H54*$X82</f>
        <v>6.5528461955213738E-2</v>
      </c>
      <c r="AA82" s="402">
        <f>DB!I54*$X82</f>
        <v>5.61672531044691E-2</v>
      </c>
      <c r="AB82" s="402">
        <f>DB!J54*$X82</f>
        <v>6.5528461955213738E-2</v>
      </c>
      <c r="AC82" s="402">
        <f>DB!K54*$X82</f>
        <v>6.5528461955213738E-2</v>
      </c>
      <c r="AD82" s="407">
        <f>DB!L54*$X82</f>
        <v>17477.936213017758</v>
      </c>
      <c r="AE82" s="401">
        <f>DB!M54*$X82</f>
        <v>1.4303120281255441</v>
      </c>
      <c r="AF82" s="401">
        <f>DB!N54*$X82</f>
        <v>8.9503477912370428</v>
      </c>
      <c r="AG82" s="401">
        <f>DB!O54*$X82</f>
        <v>14.303120281255152</v>
      </c>
      <c r="AH82" s="401">
        <f>DB!P54*$X82</f>
        <v>0.2050113906979931</v>
      </c>
      <c r="AI82" s="401">
        <f>DB!Q54*$X82</f>
        <v>4.767706760418506E-3</v>
      </c>
      <c r="AJ82" s="401">
        <f>DB!R54*$X82</f>
        <v>0.2050113906979931</v>
      </c>
      <c r="AK82" s="402">
        <f>DB!S54*1000*$X82</f>
        <v>0.26222387182302037</v>
      </c>
      <c r="AL82" s="401">
        <f>DB!T54*$X82</f>
        <v>1.9070827041673986E-2</v>
      </c>
      <c r="AM82" s="400">
        <f>DB!U54*1000*$X82</f>
        <v>1.7878900351569278</v>
      </c>
      <c r="AN82" s="400">
        <f>DB!V54*1000*$X82</f>
        <v>65.0791972797131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0</v>
      </c>
      <c r="J83" s="224">
        <f>DB!AK55</f>
        <v>1</v>
      </c>
      <c r="K83" s="224">
        <f>DB!AL55</f>
        <v>0</v>
      </c>
      <c r="L83" s="224">
        <f>DB!AM55</f>
        <v>168</v>
      </c>
      <c r="M83" s="224">
        <f>DB!AN55</f>
        <v>41</v>
      </c>
      <c r="N83" s="224">
        <f>DB!AO55</f>
        <v>12</v>
      </c>
      <c r="O83" s="224">
        <f>DB!AP55</f>
        <v>24</v>
      </c>
      <c r="P83" s="224">
        <f>DB!AQ55</f>
        <v>10</v>
      </c>
      <c r="Q83" s="224">
        <f>DB!AR55</f>
        <v>3</v>
      </c>
      <c r="R83" s="224">
        <f t="shared" si="88"/>
        <v>259</v>
      </c>
      <c r="S83" s="224">
        <f>DB!AS55</f>
        <v>0</v>
      </c>
      <c r="T83" s="225">
        <f>DB!C55</f>
        <v>259</v>
      </c>
      <c r="U83" s="335">
        <f>DB!E55</f>
        <v>51935.8</v>
      </c>
      <c r="V83" s="352">
        <f>DB!F55*1000</f>
        <v>216.07964967959899</v>
      </c>
      <c r="W83" s="177">
        <f t="shared" si="86"/>
        <v>200.52432432432434</v>
      </c>
      <c r="X83" s="450">
        <v>0.95763296901826367</v>
      </c>
      <c r="Y83" s="400">
        <f t="shared" si="87"/>
        <v>206.92499646710067</v>
      </c>
      <c r="Z83" s="398">
        <f>DB!H55*$X83</f>
        <v>8.1257854381888345E-2</v>
      </c>
      <c r="AA83" s="402">
        <f>DB!I55*$X83</f>
        <v>6.5006283505510701E-2</v>
      </c>
      <c r="AB83" s="402">
        <f>DB!J55*$X83</f>
        <v>8.1257854381888345E-2</v>
      </c>
      <c r="AC83" s="402">
        <f>DB!K55*$X83</f>
        <v>8.1257854381888345E-2</v>
      </c>
      <c r="AD83" s="407">
        <f>DB!L55*$X83</f>
        <v>15171.326890974849</v>
      </c>
      <c r="AE83" s="401">
        <f>DB!M55*$X83</f>
        <v>1.2415499788026003</v>
      </c>
      <c r="AF83" s="401">
        <f>DB!N55*$X83</f>
        <v>8.4546597485079271</v>
      </c>
      <c r="AG83" s="401">
        <f>DB!O55*$X83</f>
        <v>12.415499788026004</v>
      </c>
      <c r="AH83" s="401">
        <f>DB!P55*$X83</f>
        <v>0.17795549696170648</v>
      </c>
      <c r="AI83" s="401">
        <f>DB!Q55*$X83</f>
        <v>4.1384999293420143E-3</v>
      </c>
      <c r="AJ83" s="401">
        <f>DB!R55*$X83</f>
        <v>0.17795549696170648</v>
      </c>
      <c r="AK83" s="402">
        <f>DB!S55*1000*$X83</f>
        <v>0.22761749611381085</v>
      </c>
      <c r="AL83" s="401">
        <f>DB!T55*$X83</f>
        <v>1.6553999717368036E-2</v>
      </c>
      <c r="AM83" s="400">
        <f>DB!U55*1000*$X83</f>
        <v>1.5519374735032527</v>
      </c>
      <c r="AN83" s="400">
        <f>DB!V55*1000*$X83</f>
        <v>56.490524035518561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0</v>
      </c>
      <c r="N84" s="224">
        <f>DB!AO56</f>
        <v>0</v>
      </c>
      <c r="O84" s="224">
        <f>DB!AP56</f>
        <v>5</v>
      </c>
      <c r="P84" s="224">
        <f>DB!AQ56</f>
        <v>0</v>
      </c>
      <c r="Q84" s="224">
        <f>DB!AR56</f>
        <v>0</v>
      </c>
      <c r="R84" s="224">
        <f t="shared" si="88"/>
        <v>5</v>
      </c>
      <c r="S84" s="224">
        <f>DB!AS56</f>
        <v>0</v>
      </c>
      <c r="T84" s="225">
        <f>DB!C56</f>
        <v>5</v>
      </c>
      <c r="U84" s="335">
        <f>DB!E56</f>
        <v>67.099999999999994</v>
      </c>
      <c r="V84" s="352">
        <f>DB!F56*1000</f>
        <v>0.24156000000000002</v>
      </c>
      <c r="W84" s="177">
        <f t="shared" si="86"/>
        <v>13.419999999999998</v>
      </c>
      <c r="X84" s="450">
        <v>0.95763296901826367</v>
      </c>
      <c r="Y84" s="400">
        <f t="shared" si="87"/>
        <v>0.23132581999605178</v>
      </c>
      <c r="Z84" s="398">
        <f>DB!H56*$X84</f>
        <v>2.3132581999605178E-5</v>
      </c>
      <c r="AA84" s="402">
        <f>DB!I56*$X84</f>
        <v>2.3132581999605178E-5</v>
      </c>
      <c r="AB84" s="402">
        <f>DB!J56*$X84</f>
        <v>2.3132581999605178E-5</v>
      </c>
      <c r="AC84" s="402">
        <f>DB!K56*$X84</f>
        <v>2.3132581999605178E-5</v>
      </c>
      <c r="AD84" s="407">
        <f>DB!L56*$X84</f>
        <v>16.960346470470526</v>
      </c>
      <c r="AE84" s="401">
        <f>DB!M56*$X84</f>
        <v>1.3879549199763107E-3</v>
      </c>
      <c r="AF84" s="401">
        <f>DB!N56*$X84</f>
        <v>8.9407429428474006E-3</v>
      </c>
      <c r="AG84" s="401">
        <f>DB!O56*$X84</f>
        <v>1.3879549199763107E-2</v>
      </c>
      <c r="AH84" s="401">
        <f>DB!P56*$X84</f>
        <v>1.9894020519660452E-4</v>
      </c>
      <c r="AI84" s="401">
        <f>DB!Q56*$X84</f>
        <v>4.6265163999210352E-6</v>
      </c>
      <c r="AJ84" s="401">
        <f>DB!R56*$X84</f>
        <v>1.9894020519660452E-4</v>
      </c>
      <c r="AK84" s="402">
        <f>DB!S56*1000*$X84</f>
        <v>2.5445840199565697E-4</v>
      </c>
      <c r="AL84" s="401">
        <f>DB!T56*$X84</f>
        <v>1.8506065599684141E-5</v>
      </c>
      <c r="AM84" s="400">
        <f>DB!U56*1000*$X84</f>
        <v>1.7349436499703881E-3</v>
      </c>
      <c r="AN84" s="400">
        <f>DB!V56*1000*$X84</f>
        <v>6.3151948858922127E-2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1</v>
      </c>
      <c r="J85" s="224">
        <f>DB!AK57</f>
        <v>0</v>
      </c>
      <c r="K85" s="224">
        <f>DB!AL57</f>
        <v>0</v>
      </c>
      <c r="L85" s="224">
        <f>DB!AM57</f>
        <v>2</v>
      </c>
      <c r="M85" s="224">
        <f>DB!AN57</f>
        <v>4</v>
      </c>
      <c r="N85" s="224">
        <f>DB!AO57</f>
        <v>2</v>
      </c>
      <c r="O85" s="224">
        <f>DB!AP57</f>
        <v>1</v>
      </c>
      <c r="P85" s="224">
        <f>DB!AQ57</f>
        <v>1</v>
      </c>
      <c r="Q85" s="224">
        <f>DB!AR57</f>
        <v>0</v>
      </c>
      <c r="R85" s="224">
        <f t="shared" si="88"/>
        <v>11</v>
      </c>
      <c r="S85" s="224">
        <f>DB!AS57</f>
        <v>0</v>
      </c>
      <c r="T85" s="225">
        <f>DB!C57</f>
        <v>11</v>
      </c>
      <c r="U85" s="335">
        <f>DB!E57</f>
        <v>992</v>
      </c>
      <c r="V85" s="352">
        <f>DB!F57*1000</f>
        <v>3.5712000000000002</v>
      </c>
      <c r="W85" s="177">
        <f t="shared" si="86"/>
        <v>90.181818181818187</v>
      </c>
      <c r="X85" s="450">
        <v>0.95763296901826367</v>
      </c>
      <c r="Y85" s="400">
        <f t="shared" si="87"/>
        <v>3.4198988589580233</v>
      </c>
      <c r="Z85" s="398">
        <f>DB!H57*$X85</f>
        <v>3.4198988589580231E-4</v>
      </c>
      <c r="AA85" s="402">
        <f>DB!I57*$X85</f>
        <v>3.4198988589580231E-4</v>
      </c>
      <c r="AB85" s="402">
        <f>DB!J57*$X85</f>
        <v>3.4198988589580231E-4</v>
      </c>
      <c r="AC85" s="402">
        <f>DB!K57*$X85</f>
        <v>3.4198988589580231E-4</v>
      </c>
      <c r="AD85" s="407">
        <f>DB!L57*$X85</f>
        <v>250.74014454108436</v>
      </c>
      <c r="AE85" s="401">
        <f>DB!M57*$X85</f>
        <v>2.051939315374814E-2</v>
      </c>
      <c r="AF85" s="401">
        <f>DB!N57*$X85</f>
        <v>0.13217909089872759</v>
      </c>
      <c r="AG85" s="401">
        <f>DB!O57*$X85</f>
        <v>0.20519393153748139</v>
      </c>
      <c r="AH85" s="401">
        <f>DB!P57*$X85</f>
        <v>2.9411130187038999E-3</v>
      </c>
      <c r="AI85" s="401">
        <f>DB!Q57*$X85</f>
        <v>6.8397977179160467E-5</v>
      </c>
      <c r="AJ85" s="401">
        <f>DB!R57*$X85</f>
        <v>2.9411130187038999E-3</v>
      </c>
      <c r="AK85" s="402">
        <f>DB!S57*1000*$X85</f>
        <v>3.7618887448538254E-3</v>
      </c>
      <c r="AL85" s="401">
        <f>DB!T57*$X85</f>
        <v>2.7359190871664187E-4</v>
      </c>
      <c r="AM85" s="400">
        <f>DB!U57*1000*$X85</f>
        <v>2.5649241442185174E-2</v>
      </c>
      <c r="AN85" s="400">
        <f>DB!V57*1000*$X85</f>
        <v>0.93363238849554042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1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1</v>
      </c>
      <c r="N86" s="224">
        <f>DB!AO58</f>
        <v>0</v>
      </c>
      <c r="O86" s="224">
        <f>DB!AP58</f>
        <v>1</v>
      </c>
      <c r="P86" s="224">
        <f>DB!AQ58</f>
        <v>0</v>
      </c>
      <c r="Q86" s="224">
        <f>DB!AR58</f>
        <v>1</v>
      </c>
      <c r="R86" s="224">
        <f t="shared" si="88"/>
        <v>4</v>
      </c>
      <c r="S86" s="224">
        <f>DB!AS58</f>
        <v>0</v>
      </c>
      <c r="T86" s="225">
        <f>DB!C58</f>
        <v>4</v>
      </c>
      <c r="U86" s="335">
        <f>DB!E58</f>
        <v>551</v>
      </c>
      <c r="V86" s="352">
        <f>DB!F58*1000</f>
        <v>9.917999999999999E-2</v>
      </c>
      <c r="W86" s="177">
        <f t="shared" si="86"/>
        <v>137.75</v>
      </c>
      <c r="X86" s="450">
        <v>0.95763296901826367</v>
      </c>
      <c r="Y86" s="400">
        <f t="shared" si="87"/>
        <v>9.4978037867231385E-2</v>
      </c>
      <c r="Z86" s="398">
        <f>DB!H58*$X86</f>
        <v>9.4978037867231399E-6</v>
      </c>
      <c r="AA86" s="402">
        <f>DB!I58*$X86</f>
        <v>9.4978037867231399E-6</v>
      </c>
      <c r="AB86" s="402">
        <f>DB!J58*$X86</f>
        <v>9.4978037867231399E-6</v>
      </c>
      <c r="AC86" s="402">
        <f>DB!K58*$X86</f>
        <v>9.4978037867231399E-6</v>
      </c>
      <c r="AD86" s="407">
        <f>DB!L58*$X86</f>
        <v>6.9635997803496714</v>
      </c>
      <c r="AE86" s="401">
        <f>DB!M58*$X86</f>
        <v>5.6986822720338833E-4</v>
      </c>
      <c r="AF86" s="401">
        <f>DB!N58*$X86</f>
        <v>3.6709011635684932E-3</v>
      </c>
      <c r="AG86" s="401">
        <f>DB!O58*$X86</f>
        <v>5.6986822720338833E-3</v>
      </c>
      <c r="AH86" s="401">
        <f>DB!P58*$X86</f>
        <v>8.1681112565819004E-5</v>
      </c>
      <c r="AI86" s="401">
        <f>DB!Q58*$X86</f>
        <v>1.8995607573446277E-6</v>
      </c>
      <c r="AJ86" s="401">
        <f>DB!R58*$X86</f>
        <v>8.1681112565819004E-5</v>
      </c>
      <c r="AK86" s="402">
        <f>DB!S58*1000*$X86</f>
        <v>1.0447584165395453E-4</v>
      </c>
      <c r="AL86" s="401">
        <f>DB!T58*$X86</f>
        <v>7.5982430293785107E-6</v>
      </c>
      <c r="AM86" s="400">
        <f>DB!U58*1000*$X86</f>
        <v>7.1233528400423541E-4</v>
      </c>
      <c r="AN86" s="400">
        <f>DB!V58*1000*$X86</f>
        <v>2.5929004337754167E-2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1</v>
      </c>
      <c r="Q87" s="224">
        <f>DB!AR59</f>
        <v>0</v>
      </c>
      <c r="R87" s="224">
        <f t="shared" si="88"/>
        <v>1</v>
      </c>
      <c r="S87" s="224">
        <f>DB!AS59</f>
        <v>0</v>
      </c>
      <c r="T87" s="225">
        <f>DB!C59</f>
        <v>1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0</v>
      </c>
      <c r="J88" s="224">
        <f>DB!AK60</f>
        <v>0</v>
      </c>
      <c r="K88" s="224">
        <f>DB!AL60</f>
        <v>0</v>
      </c>
      <c r="L88" s="224">
        <f>DB!AM60</f>
        <v>19</v>
      </c>
      <c r="M88" s="224">
        <f>DB!AN60</f>
        <v>10</v>
      </c>
      <c r="N88" s="224">
        <f>DB!AO60</f>
        <v>5</v>
      </c>
      <c r="O88" s="224">
        <f>DB!AP60</f>
        <v>6</v>
      </c>
      <c r="P88" s="224">
        <f>DB!AQ60</f>
        <v>8</v>
      </c>
      <c r="Q88" s="224">
        <f>DB!AR60</f>
        <v>0</v>
      </c>
      <c r="R88" s="224">
        <f t="shared" si="88"/>
        <v>48</v>
      </c>
      <c r="S88" s="224">
        <f>DB!AS60</f>
        <v>0</v>
      </c>
      <c r="T88" s="225">
        <f>DB!C60</f>
        <v>48</v>
      </c>
      <c r="U88" s="335">
        <f>DB!E60</f>
        <v>6156</v>
      </c>
      <c r="V88" s="352">
        <f>DB!F60*1000</f>
        <v>17.729279999999999</v>
      </c>
      <c r="W88" s="177">
        <f t="shared" si="86"/>
        <v>128.25</v>
      </c>
      <c r="X88" s="450">
        <v>0.95763296901826367</v>
      </c>
      <c r="Y88" s="400">
        <f t="shared" si="87"/>
        <v>16.97814304495612</v>
      </c>
      <c r="Z88" s="398">
        <f>DB!H60*$X88</f>
        <v>1.6978143044956123E-3</v>
      </c>
      <c r="AA88" s="402">
        <f>DB!I60*$X88</f>
        <v>1.6978143044956123E-3</v>
      </c>
      <c r="AB88" s="402">
        <f>DB!J60*$X88</f>
        <v>1.6978143044956123E-3</v>
      </c>
      <c r="AC88" s="402">
        <f>DB!K60*$X88</f>
        <v>1.6978143044956123E-3</v>
      </c>
      <c r="AD88" s="407">
        <f>DB!L60*$X88</f>
        <v>1244.8034917700929</v>
      </c>
      <c r="AE88" s="401">
        <f>DB!M60*$X88</f>
        <v>0.10186885826973673</v>
      </c>
      <c r="AF88" s="401">
        <f>DB!N60*$X88</f>
        <v>0.65620522868755415</v>
      </c>
      <c r="AG88" s="401">
        <f>DB!O60*$X88</f>
        <v>1.0186885826973673</v>
      </c>
      <c r="AH88" s="401">
        <f>DB!P60*$X88</f>
        <v>1.4601203018662265E-2</v>
      </c>
      <c r="AI88" s="401">
        <f>DB!Q60*$X88</f>
        <v>3.3956286089912246E-4</v>
      </c>
      <c r="AJ88" s="401">
        <f>DB!R60*$X88</f>
        <v>1.4601203018662265E-2</v>
      </c>
      <c r="AK88" s="402">
        <f>DB!S60*1000*$X88</f>
        <v>1.8675957349451735E-2</v>
      </c>
      <c r="AL88" s="401">
        <f>DB!T60*$X88</f>
        <v>1.3582514435964898E-3</v>
      </c>
      <c r="AM88" s="400">
        <f>DB!U60*1000*$X88</f>
        <v>0.12733607283717091</v>
      </c>
      <c r="AN88" s="400">
        <f>DB!V60*1000*$X88</f>
        <v>4.6350330512730213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4</v>
      </c>
      <c r="M89" s="224">
        <f>DB!AN61</f>
        <v>1</v>
      </c>
      <c r="N89" s="224">
        <f>DB!AO61</f>
        <v>0</v>
      </c>
      <c r="O89" s="224">
        <f>DB!AP61</f>
        <v>0</v>
      </c>
      <c r="P89" s="224">
        <f>DB!AQ61</f>
        <v>3</v>
      </c>
      <c r="Q89" s="224">
        <f>DB!AR61</f>
        <v>0</v>
      </c>
      <c r="R89" s="224">
        <f t="shared" si="88"/>
        <v>8</v>
      </c>
      <c r="S89" s="224">
        <f>DB!AS61</f>
        <v>0</v>
      </c>
      <c r="T89" s="225">
        <f>DB!C61</f>
        <v>8</v>
      </c>
      <c r="U89" s="335">
        <f>DB!E61</f>
        <v>1267.5999999999999</v>
      </c>
      <c r="V89" s="352">
        <f>DB!F61*1000</f>
        <v>2.2816799999999997</v>
      </c>
      <c r="W89" s="177">
        <f t="shared" si="86"/>
        <v>158.44999999999999</v>
      </c>
      <c r="X89" s="450">
        <v>0.95763296901826367</v>
      </c>
      <c r="Y89" s="400">
        <f t="shared" si="87"/>
        <v>2.1850119927495917</v>
      </c>
      <c r="Z89" s="398">
        <f>DB!H61*$X89</f>
        <v>2.1850119927495918E-4</v>
      </c>
      <c r="AA89" s="402">
        <f>DB!I61*$X89</f>
        <v>2.1850119927495918E-4</v>
      </c>
      <c r="AB89" s="402">
        <f>DB!J61*$X89</f>
        <v>2.1850119927495918E-4</v>
      </c>
      <c r="AC89" s="402">
        <f>DB!K61*$X89</f>
        <v>2.1850119927495918E-4</v>
      </c>
      <c r="AD89" s="407">
        <f>DB!L61*$X89</f>
        <v>160.20070928441459</v>
      </c>
      <c r="AE89" s="401">
        <f>DB!M61*$X89</f>
        <v>1.3110071956497552E-2</v>
      </c>
      <c r="AF89" s="401">
        <f>DB!N61*$X89</f>
        <v>8.4450713519771722E-2</v>
      </c>
      <c r="AG89" s="401">
        <f>DB!O61*$X89</f>
        <v>0.13110071956497549</v>
      </c>
      <c r="AH89" s="401">
        <f>DB!P61*$X89</f>
        <v>1.8791103137646491E-3</v>
      </c>
      <c r="AI89" s="401">
        <f>DB!Q61*$X89</f>
        <v>4.3700239854991837E-5</v>
      </c>
      <c r="AJ89" s="401">
        <f>DB!R61*$X89</f>
        <v>1.8791103137646491E-3</v>
      </c>
      <c r="AK89" s="402">
        <f>DB!S61*1000*$X89</f>
        <v>2.4035131920245511E-3</v>
      </c>
      <c r="AL89" s="401">
        <f>DB!T61*$X89</f>
        <v>1.7480095941996735E-4</v>
      </c>
      <c r="AM89" s="400">
        <f>DB!U61*1000*$X89</f>
        <v>1.6387589945621936E-2</v>
      </c>
      <c r="AN89" s="400">
        <f>DB!V61*1000*$X89</f>
        <v>0.59650827402063866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0</v>
      </c>
      <c r="M90" s="224">
        <f>DB!AN62</f>
        <v>1</v>
      </c>
      <c r="N90" s="224">
        <f>DB!AO62</f>
        <v>3</v>
      </c>
      <c r="O90" s="224">
        <f>DB!AP62</f>
        <v>1</v>
      </c>
      <c r="P90" s="224">
        <f>DB!AQ62</f>
        <v>1</v>
      </c>
      <c r="Q90" s="224">
        <f>DB!AR62</f>
        <v>0</v>
      </c>
      <c r="R90" s="224">
        <f t="shared" si="88"/>
        <v>6</v>
      </c>
      <c r="S90" s="224">
        <f>DB!AS62</f>
        <v>0</v>
      </c>
      <c r="T90" s="225">
        <f>DB!C62</f>
        <v>6</v>
      </c>
      <c r="U90" s="335">
        <f>DB!E62</f>
        <v>383.5</v>
      </c>
      <c r="V90" s="352">
        <f>DB!F62*1000</f>
        <v>0.96641999999999995</v>
      </c>
      <c r="W90" s="177">
        <f t="shared" si="86"/>
        <v>63.916666666666664</v>
      </c>
      <c r="X90" s="450">
        <v>0.95763296901826367</v>
      </c>
      <c r="Y90" s="400">
        <f t="shared" si="87"/>
        <v>0.92547565391863029</v>
      </c>
      <c r="Z90" s="398">
        <f>DB!H62*$X90</f>
        <v>9.2547565391863041E-5</v>
      </c>
      <c r="AA90" s="402">
        <f>DB!I62*$X90</f>
        <v>9.2547565391863041E-5</v>
      </c>
      <c r="AB90" s="402">
        <f>DB!J62*$X90</f>
        <v>9.2547565391863041E-5</v>
      </c>
      <c r="AC90" s="402">
        <f>DB!K62*$X90</f>
        <v>9.2547565391863041E-5</v>
      </c>
      <c r="AD90" s="407">
        <f>DB!L62*$X90</f>
        <v>67.854023994006141</v>
      </c>
      <c r="AE90" s="401">
        <f>DB!M62*$X90</f>
        <v>5.5528539235117818E-3</v>
      </c>
      <c r="AF90" s="401">
        <f>DB!N62*$X90</f>
        <v>3.5769634023955069E-2</v>
      </c>
      <c r="AG90" s="401">
        <f>DB!O62*$X90</f>
        <v>5.5528539235117823E-2</v>
      </c>
      <c r="AH90" s="401">
        <f>DB!P62*$X90</f>
        <v>7.9590906237002204E-4</v>
      </c>
      <c r="AI90" s="401">
        <f>DB!Q62*$X90</f>
        <v>1.8509513078372606E-5</v>
      </c>
      <c r="AJ90" s="401">
        <f>DB!R62*$X90</f>
        <v>7.9590906237002204E-4</v>
      </c>
      <c r="AK90" s="402">
        <f>DB!S62*1000*$X90</f>
        <v>1.0180232193104934E-3</v>
      </c>
      <c r="AL90" s="401">
        <f>DB!T62*$X90</f>
        <v>7.4038052313490425E-5</v>
      </c>
      <c r="AM90" s="400">
        <f>DB!U62*1000*$X90</f>
        <v>6.9410674043897279E-3</v>
      </c>
      <c r="AN90" s="400">
        <f>DB!V62*1000*$X90</f>
        <v>0.25265485351978612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0</v>
      </c>
      <c r="I91" s="227">
        <f>DB!AJ63</f>
        <v>1</v>
      </c>
      <c r="J91" s="227">
        <f>DB!AK63</f>
        <v>0</v>
      </c>
      <c r="K91" s="227">
        <f>DB!AL63</f>
        <v>4</v>
      </c>
      <c r="L91" s="227">
        <f>DB!AM63</f>
        <v>58</v>
      </c>
      <c r="M91" s="227">
        <f>DB!AN63</f>
        <v>54</v>
      </c>
      <c r="N91" s="227">
        <f>DB!AO63</f>
        <v>42</v>
      </c>
      <c r="O91" s="227">
        <f>DB!AP63</f>
        <v>23</v>
      </c>
      <c r="P91" s="227">
        <f>DB!AQ63</f>
        <v>36</v>
      </c>
      <c r="Q91" s="227">
        <f>DB!AR63</f>
        <v>8</v>
      </c>
      <c r="R91" s="227">
        <f t="shared" si="88"/>
        <v>226</v>
      </c>
      <c r="S91" s="227">
        <f>DB!AS63</f>
        <v>3</v>
      </c>
      <c r="T91" s="228">
        <f>DB!C63</f>
        <v>229</v>
      </c>
      <c r="U91" s="336">
        <f>DB!E63</f>
        <v>1621</v>
      </c>
      <c r="V91" s="353">
        <f>DB!F63*1000</f>
        <v>2.5034724000000002</v>
      </c>
      <c r="W91" s="204">
        <f t="shared" si="86"/>
        <v>7.0786026200873362</v>
      </c>
      <c r="X91" s="451">
        <v>0.95763296901826367</v>
      </c>
      <c r="Y91" s="411">
        <f t="shared" si="87"/>
        <v>2.3974077072672784</v>
      </c>
      <c r="Z91" s="412">
        <f>DB!H63*$X91</f>
        <v>2.3974077072672783E-4</v>
      </c>
      <c r="AA91" s="413">
        <f>DB!I63*$X91</f>
        <v>2.3974077072672783E-4</v>
      </c>
      <c r="AB91" s="413">
        <f>DB!J63*$X91</f>
        <v>2.3974077072672783E-4</v>
      </c>
      <c r="AC91" s="413">
        <f>DB!K63*$X91</f>
        <v>2.3974077072672783E-4</v>
      </c>
      <c r="AD91" s="414">
        <f>DB!L63*$X91</f>
        <v>175.77313828142229</v>
      </c>
      <c r="AE91" s="415">
        <f>DB!M63*$X91</f>
        <v>1.4384446243603669E-2</v>
      </c>
      <c r="AF91" s="415">
        <f>DB!N63*$X91</f>
        <v>9.2659807885880296E-2</v>
      </c>
      <c r="AG91" s="415">
        <f>DB!O63*$X91</f>
        <v>0.14384446243603669</v>
      </c>
      <c r="AH91" s="415">
        <f>DB!P63*$X91</f>
        <v>2.0617706282498593E-3</v>
      </c>
      <c r="AI91" s="415">
        <f>DB!Q63*$X91</f>
        <v>4.7948154145345558E-5</v>
      </c>
      <c r="AJ91" s="415">
        <f>DB!R63*$X91</f>
        <v>2.0617706282498593E-3</v>
      </c>
      <c r="AK91" s="413">
        <f>DB!S63*1000*$X91</f>
        <v>2.6371484779940057E-3</v>
      </c>
      <c r="AL91" s="415">
        <f>DB!T63*$X91</f>
        <v>1.9179261658138223E-4</v>
      </c>
      <c r="AM91" s="416">
        <f>DB!U63*1000*$X91</f>
        <v>1.7980557804504586E-2</v>
      </c>
      <c r="AN91" s="416">
        <f>DB!V63*1000*$X91</f>
        <v>0.65449230408396697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0</v>
      </c>
      <c r="I92" s="230">
        <f t="shared" si="89"/>
        <v>3</v>
      </c>
      <c r="J92" s="230">
        <f t="shared" si="89"/>
        <v>3</v>
      </c>
      <c r="K92" s="230">
        <f t="shared" si="89"/>
        <v>13</v>
      </c>
      <c r="L92" s="230">
        <f t="shared" si="89"/>
        <v>1986</v>
      </c>
      <c r="M92" s="230">
        <f t="shared" si="89"/>
        <v>751</v>
      </c>
      <c r="N92" s="230">
        <f t="shared" si="89"/>
        <v>214</v>
      </c>
      <c r="O92" s="230">
        <f t="shared" si="89"/>
        <v>224</v>
      </c>
      <c r="P92" s="230">
        <f t="shared" si="89"/>
        <v>189</v>
      </c>
      <c r="Q92" s="230">
        <f t="shared" si="89"/>
        <v>32</v>
      </c>
      <c r="R92" s="230">
        <f t="shared" si="89"/>
        <v>3415</v>
      </c>
      <c r="S92" s="230">
        <f t="shared" si="89"/>
        <v>3</v>
      </c>
      <c r="T92" s="231">
        <f>SUM(T81:T91)</f>
        <v>3418</v>
      </c>
      <c r="U92" s="337">
        <f>SUM(U81:U91)</f>
        <v>129264.60000000002</v>
      </c>
      <c r="V92" s="354">
        <f>SUM(V81:V91)</f>
        <v>495.92303442741473</v>
      </c>
      <c r="W92" s="239"/>
      <c r="X92" s="394"/>
      <c r="Y92" s="445">
        <f>SUM(Y81:Y91)</f>
        <v>474.91224786327177</v>
      </c>
      <c r="Z92" s="452">
        <f t="shared" ref="Z92:AX92" si="90">SUM(Z81:Z91)</f>
        <v>0.15165905588747125</v>
      </c>
      <c r="AA92" s="453">
        <f t="shared" si="90"/>
        <v>0.12564930284761994</v>
      </c>
      <c r="AB92" s="453">
        <f t="shared" si="90"/>
        <v>0.15165905588747125</v>
      </c>
      <c r="AC92" s="453">
        <f t="shared" si="90"/>
        <v>0.15165905588747125</v>
      </c>
      <c r="AD92" s="454">
        <f t="shared" si="90"/>
        <v>34819.616188839012</v>
      </c>
      <c r="AE92" s="455">
        <f t="shared" si="90"/>
        <v>2.8494734871796297</v>
      </c>
      <c r="AF92" s="455">
        <f t="shared" si="90"/>
        <v>18.54912149169829</v>
      </c>
      <c r="AG92" s="455">
        <f t="shared" si="90"/>
        <v>28.49473487179602</v>
      </c>
      <c r="AH92" s="455">
        <f t="shared" si="90"/>
        <v>0.40842453316241262</v>
      </c>
      <c r="AI92" s="455">
        <f t="shared" si="90"/>
        <v>9.4982449572654747E-3</v>
      </c>
      <c r="AJ92" s="455">
        <f t="shared" si="90"/>
        <v>0.40842453316241262</v>
      </c>
      <c r="AK92" s="453">
        <f>SUM(AK81:AK91)</f>
        <v>0.52240347264960374</v>
      </c>
      <c r="AL92" s="455">
        <f t="shared" si="90"/>
        <v>3.7992979829061836E-2</v>
      </c>
      <c r="AM92" s="456">
        <f>SUM(AM81:AM91)</f>
        <v>3.5618418589745384</v>
      </c>
      <c r="AN92" s="456">
        <f>SUM(AN81:AN91)</f>
        <v>129.65104366667427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1</v>
      </c>
      <c r="I96" s="224">
        <f>DB!AJ23</f>
        <v>0</v>
      </c>
      <c r="J96" s="224">
        <f>DB!AK23</f>
        <v>3</v>
      </c>
      <c r="K96" s="224">
        <f>DB!AL23</f>
        <v>27</v>
      </c>
      <c r="L96" s="224">
        <f>DB!AM23</f>
        <v>2649</v>
      </c>
      <c r="M96" s="224">
        <f>DB!AN23</f>
        <v>1846</v>
      </c>
      <c r="N96" s="224">
        <f>DB!AO23</f>
        <v>558</v>
      </c>
      <c r="O96" s="224">
        <f>DB!AP23</f>
        <v>692</v>
      </c>
      <c r="P96" s="224">
        <f>DB!AQ23</f>
        <v>712</v>
      </c>
      <c r="Q96" s="224">
        <f>DB!AR23</f>
        <v>142</v>
      </c>
      <c r="R96" s="224">
        <f>SUM(H96:Q96)</f>
        <v>6630</v>
      </c>
      <c r="S96" s="224">
        <f>DB!AS23</f>
        <v>18</v>
      </c>
      <c r="T96" s="225">
        <f>DB!C23</f>
        <v>6648</v>
      </c>
      <c r="U96" s="335">
        <f>DB!E23</f>
        <v>125756.879999999</v>
      </c>
      <c r="V96" s="352">
        <f>DB!F23*1000</f>
        <v>465.42699598526997</v>
      </c>
      <c r="W96" s="177">
        <f t="shared" ref="W96:W110" si="93">IF(T96=0,0,U96/T96)</f>
        <v>18.916498194945699</v>
      </c>
      <c r="X96" s="450">
        <v>0.81063762535559336</v>
      </c>
      <c r="Y96" s="400">
        <f t="shared" ref="Y96:Y110" si="94">V96*X96</f>
        <v>377.29263480188655</v>
      </c>
      <c r="Z96" s="398">
        <f>DB!H23*$X96</f>
        <v>1.1318779044056596E-2</v>
      </c>
      <c r="AA96" s="402">
        <f>DB!I23*$X96</f>
        <v>1.1318779044056596E-2</v>
      </c>
      <c r="AB96" s="402">
        <f>DB!J23*$X96</f>
        <v>1.1318779044056596E-2</v>
      </c>
      <c r="AC96" s="402">
        <f>DB!K23*$X96</f>
        <v>1.1318779044056596E-2</v>
      </c>
      <c r="AD96" s="407">
        <f>DB!L23*$X96</f>
        <v>21051.419851405637</v>
      </c>
      <c r="AE96" s="401">
        <f>DB!M23*$X96</f>
        <v>2.3958082309919595</v>
      </c>
      <c r="AF96" s="401">
        <f>DB!N23*$X96</f>
        <v>6.362895173381931</v>
      </c>
      <c r="AG96" s="401">
        <f>DB!O23*$X96</f>
        <v>0.18864631740094329</v>
      </c>
      <c r="AH96" s="401">
        <f>DB!P23*$X96</f>
        <v>0.51311798333054037</v>
      </c>
      <c r="AI96" s="401">
        <f>DB!Q23*$X96</f>
        <v>0.53764200459267397</v>
      </c>
      <c r="AJ96" s="401">
        <f>DB!R23*$X96</f>
        <v>0.10111442612690855</v>
      </c>
      <c r="AK96" s="402">
        <f>DB!S23*1000*$X96</f>
        <v>0.37163324527985098</v>
      </c>
      <c r="AL96" s="401">
        <f>DB!T23*$X96</f>
        <v>0</v>
      </c>
      <c r="AM96" s="400">
        <f>DB!U23*1000*$X96</f>
        <v>4.1502189828208011E-2</v>
      </c>
      <c r="AN96" s="400">
        <f>DB!V23*1000*$X96</f>
        <v>46.406994080631229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11.318779044056596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0</v>
      </c>
      <c r="I97" s="224">
        <f>DB!AJ24</f>
        <v>1</v>
      </c>
      <c r="J97" s="224">
        <f>DB!AK24</f>
        <v>0</v>
      </c>
      <c r="K97" s="224">
        <f>DB!AL24</f>
        <v>2</v>
      </c>
      <c r="L97" s="224">
        <f>DB!AM24</f>
        <v>822</v>
      </c>
      <c r="M97" s="224">
        <f>DB!AN24</f>
        <v>1515</v>
      </c>
      <c r="N97" s="224">
        <f>DB!AO24</f>
        <v>448</v>
      </c>
      <c r="O97" s="224">
        <f>DB!AP24</f>
        <v>249</v>
      </c>
      <c r="P97" s="224">
        <f>DB!AQ24</f>
        <v>237</v>
      </c>
      <c r="Q97" s="224">
        <f>DB!AR24</f>
        <v>42</v>
      </c>
      <c r="R97" s="224">
        <f t="shared" ref="R97:R110" si="95">SUM(H97:Q97)</f>
        <v>3316</v>
      </c>
      <c r="S97" s="224">
        <f>DB!AS24</f>
        <v>2</v>
      </c>
      <c r="T97" s="225">
        <f>DB!C24</f>
        <v>3318</v>
      </c>
      <c r="U97" s="335">
        <f>DB!E24</f>
        <v>124340.799999999</v>
      </c>
      <c r="V97" s="352">
        <f>DB!F24*1000</f>
        <v>448.63631146377901</v>
      </c>
      <c r="W97" s="177">
        <f t="shared" si="93"/>
        <v>37.474623267028029</v>
      </c>
      <c r="X97" s="450">
        <v>0.81063762535559336</v>
      </c>
      <c r="Y97" s="400">
        <f t="shared" si="94"/>
        <v>363.68147417329016</v>
      </c>
      <c r="Z97" s="398">
        <f>DB!H24*$X97</f>
        <v>1.0910444225198648E-2</v>
      </c>
      <c r="AA97" s="402">
        <f>DB!I24*$X97</f>
        <v>1.0910444225198648E-2</v>
      </c>
      <c r="AB97" s="402">
        <f>DB!J24*$X97</f>
        <v>1.0910444225198648E-2</v>
      </c>
      <c r="AC97" s="402">
        <f>DB!K24*$X97</f>
        <v>1.0910444225198648E-2</v>
      </c>
      <c r="AD97" s="407">
        <f>DB!L24*$X97</f>
        <v>20291.971532972966</v>
      </c>
      <c r="AE97" s="401">
        <f>DB!M24*$X97</f>
        <v>2.3093773610004198</v>
      </c>
      <c r="AF97" s="401">
        <f>DB!N24*$X97</f>
        <v>10.410242320720213</v>
      </c>
      <c r="AG97" s="401">
        <f>DB!O24*$X97</f>
        <v>0.1818407370866455</v>
      </c>
      <c r="AH97" s="401">
        <f>DB!P24*$X97</f>
        <v>0.49460680487567427</v>
      </c>
      <c r="AI97" s="401">
        <f>DB!Q24*$X97</f>
        <v>0.51824610069694088</v>
      </c>
      <c r="AJ97" s="401">
        <f>DB!R24*$X97</f>
        <v>9.7466635078442762E-2</v>
      </c>
      <c r="AK97" s="402">
        <f>DB!S24*1000*$X97</f>
        <v>0.35822625206068892</v>
      </c>
      <c r="AL97" s="401">
        <f>DB!T24*$X97</f>
        <v>0</v>
      </c>
      <c r="AM97" s="400">
        <f>DB!U24*1000*$X97</f>
        <v>4.0004962159062012E-2</v>
      </c>
      <c r="AN97" s="400">
        <f>DB!V24*1000*$X97</f>
        <v>44.732821323314027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10.910444225198649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1</v>
      </c>
      <c r="I98" s="224">
        <f>DB!AJ25</f>
        <v>0</v>
      </c>
      <c r="J98" s="224">
        <f>DB!AK25</f>
        <v>1</v>
      </c>
      <c r="K98" s="224">
        <f>DB!AL25</f>
        <v>5</v>
      </c>
      <c r="L98" s="224">
        <f>DB!AM25</f>
        <v>745</v>
      </c>
      <c r="M98" s="224">
        <f>DB!AN25</f>
        <v>1603</v>
      </c>
      <c r="N98" s="224">
        <f>DB!AO25</f>
        <v>446</v>
      </c>
      <c r="O98" s="224">
        <f>DB!AP25</f>
        <v>266</v>
      </c>
      <c r="P98" s="224">
        <f>DB!AQ25</f>
        <v>232</v>
      </c>
      <c r="Q98" s="224">
        <f>DB!AR25</f>
        <v>39</v>
      </c>
      <c r="R98" s="224">
        <f t="shared" si="95"/>
        <v>3338</v>
      </c>
      <c r="S98" s="224">
        <f>DB!AS25</f>
        <v>3</v>
      </c>
      <c r="T98" s="225">
        <f>DB!C25</f>
        <v>3341</v>
      </c>
      <c r="U98" s="335">
        <f>DB!E25</f>
        <v>437222.5</v>
      </c>
      <c r="V98" s="352">
        <f>DB!F25*1000</f>
        <v>1612.3222498298899</v>
      </c>
      <c r="W98" s="177">
        <f t="shared" si="93"/>
        <v>130.8657587548638</v>
      </c>
      <c r="X98" s="450">
        <v>0.81063762535559336</v>
      </c>
      <c r="Y98" s="400">
        <f t="shared" si="94"/>
        <v>1307.0090799100897</v>
      </c>
      <c r="Z98" s="398">
        <f>DB!H25*$X98</f>
        <v>3.9210272397302452E-2</v>
      </c>
      <c r="AA98" s="402">
        <f>DB!I25*$X98</f>
        <v>3.9210272397302452E-2</v>
      </c>
      <c r="AB98" s="402">
        <f>DB!J25*$X98</f>
        <v>3.9210272397302452E-2</v>
      </c>
      <c r="AC98" s="402">
        <f>DB!K25*$X98</f>
        <v>3.9210272397302452E-2</v>
      </c>
      <c r="AD98" s="407">
        <f>DB!L25*$X98</f>
        <v>72925.878622663571</v>
      </c>
      <c r="AE98" s="401">
        <f>DB!M25*$X98</f>
        <v>8.2995076574290696</v>
      </c>
      <c r="AF98" s="401">
        <f>DB!N25*$X98</f>
        <v>41.044106675576231</v>
      </c>
      <c r="AG98" s="401">
        <f>DB!O25*$X98</f>
        <v>0.65350453995504487</v>
      </c>
      <c r="AH98" s="401">
        <f>DB!P25*$X98</f>
        <v>1.7775323486777297</v>
      </c>
      <c r="AI98" s="401">
        <f>DB!Q25*$X98</f>
        <v>1.8624879388718589</v>
      </c>
      <c r="AJ98" s="401">
        <f>DB!R25*$X98</f>
        <v>0.35027843341590281</v>
      </c>
      <c r="AK98" s="402">
        <f>DB!S25*1000*$X98</f>
        <v>1.2874039437114289</v>
      </c>
      <c r="AL98" s="401">
        <f>DB!T25*$X98</f>
        <v>0</v>
      </c>
      <c r="AM98" s="400">
        <f>DB!U25*1000*$X98</f>
        <v>0.14377099879010913</v>
      </c>
      <c r="AN98" s="400">
        <f>DB!V25*1000*$X98</f>
        <v>160.76211682894066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39.210272397302447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0</v>
      </c>
      <c r="I99" s="224">
        <f>DB!AJ26</f>
        <v>10</v>
      </c>
      <c r="J99" s="224">
        <f>DB!AK26</f>
        <v>5</v>
      </c>
      <c r="K99" s="224">
        <f>DB!AL26</f>
        <v>179</v>
      </c>
      <c r="L99" s="224">
        <f>DB!AM26</f>
        <v>6458</v>
      </c>
      <c r="M99" s="224">
        <f>DB!AN26</f>
        <v>1010</v>
      </c>
      <c r="N99" s="224">
        <f>DB!AO26</f>
        <v>205</v>
      </c>
      <c r="O99" s="224">
        <f>DB!AP26</f>
        <v>109</v>
      </c>
      <c r="P99" s="224">
        <f>DB!AQ26</f>
        <v>92</v>
      </c>
      <c r="Q99" s="224">
        <f>DB!AR26</f>
        <v>48</v>
      </c>
      <c r="R99" s="224">
        <f t="shared" si="95"/>
        <v>8116</v>
      </c>
      <c r="S99" s="224">
        <f>DB!AS26</f>
        <v>1851</v>
      </c>
      <c r="T99" s="225">
        <f>DB!C26</f>
        <v>9967</v>
      </c>
      <c r="U99" s="335">
        <f>DB!E26</f>
        <v>182484.57999999801</v>
      </c>
      <c r="V99" s="352">
        <f>DB!F26*1000</f>
        <v>213.50695859998899</v>
      </c>
      <c r="W99" s="177">
        <f t="shared" si="93"/>
        <v>18.308877295073543</v>
      </c>
      <c r="X99" s="450">
        <v>0.81063762535559336</v>
      </c>
      <c r="Y99" s="400">
        <f t="shared" si="94"/>
        <v>173.07677391639007</v>
      </c>
      <c r="Z99" s="398">
        <f>DB!H26*$X99</f>
        <v>5.1923032174926095E-3</v>
      </c>
      <c r="AA99" s="402">
        <f>DB!I26*$X99</f>
        <v>5.1923032174926095E-3</v>
      </c>
      <c r="AB99" s="402">
        <f>DB!J26*$X99</f>
        <v>5.1923032174926095E-3</v>
      </c>
      <c r="AC99" s="402">
        <f>DB!K26*$X99</f>
        <v>5.1923032174926095E-3</v>
      </c>
      <c r="AD99" s="407">
        <f>DB!L26*$X99</f>
        <v>9656.9916774385874</v>
      </c>
      <c r="AE99" s="401">
        <f>DB!M26*$X99</f>
        <v>1.099037514369166</v>
      </c>
      <c r="AF99" s="401">
        <f>DB!N26*$X99</f>
        <v>8.2757325128025041</v>
      </c>
      <c r="AG99" s="401">
        <f>DB!O26*$X99</f>
        <v>8.6538386958195435E-2</v>
      </c>
      <c r="AH99" s="401">
        <f>DB!P26*$X99</f>
        <v>0.23538441252626696</v>
      </c>
      <c r="AI99" s="401">
        <f>DB!Q26*$X99</f>
        <v>0.24663440283088392</v>
      </c>
      <c r="AJ99" s="401">
        <f>DB!R26*$X99</f>
        <v>4.6384575409592815E-2</v>
      </c>
      <c r="AK99" s="402">
        <f>DB!S26*1000*$X99</f>
        <v>0.17048062230764488</v>
      </c>
      <c r="AL99" s="401">
        <f>DB!T26*$X99</f>
        <v>0</v>
      </c>
      <c r="AM99" s="400">
        <f>DB!U26*1000*$X99</f>
        <v>1.90384451308034E-2</v>
      </c>
      <c r="AN99" s="400">
        <f>DB!V26*1000*$X99</f>
        <v>21.288443191718049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5.1923032174926096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0</v>
      </c>
      <c r="J100" s="224">
        <f>DB!AK27</f>
        <v>0</v>
      </c>
      <c r="K100" s="224">
        <f>DB!AL27</f>
        <v>1</v>
      </c>
      <c r="L100" s="224">
        <f>DB!AM27</f>
        <v>46</v>
      </c>
      <c r="M100" s="224">
        <f>DB!AN27</f>
        <v>67</v>
      </c>
      <c r="N100" s="224">
        <f>DB!AO27</f>
        <v>7</v>
      </c>
      <c r="O100" s="224">
        <f>DB!AP27</f>
        <v>4</v>
      </c>
      <c r="P100" s="224">
        <f>DB!AQ27</f>
        <v>19</v>
      </c>
      <c r="Q100" s="224">
        <f>DB!AR27</f>
        <v>0</v>
      </c>
      <c r="R100" s="224">
        <f t="shared" si="95"/>
        <v>144</v>
      </c>
      <c r="S100" s="224">
        <f>DB!AS27</f>
        <v>3</v>
      </c>
      <c r="T100" s="225">
        <f>DB!C27</f>
        <v>147</v>
      </c>
      <c r="U100" s="335">
        <f>DB!E27</f>
        <v>1230.6099999999999</v>
      </c>
      <c r="V100" s="352">
        <f>DB!F27*1000</f>
        <v>1.4398137000000002</v>
      </c>
      <c r="W100" s="177">
        <f t="shared" si="93"/>
        <v>8.3714965986394549</v>
      </c>
      <c r="X100" s="450">
        <v>0.81063762535559336</v>
      </c>
      <c r="Y100" s="400">
        <f t="shared" si="94"/>
        <v>1.1671671587224508</v>
      </c>
      <c r="Z100" s="398">
        <f>DB!H27*$X100</f>
        <v>3.5015014761673603E-5</v>
      </c>
      <c r="AA100" s="402">
        <f>DB!I27*$X100</f>
        <v>3.5015014761673603E-5</v>
      </c>
      <c r="AB100" s="402">
        <f>DB!J27*$X100</f>
        <v>3.5015014761673603E-5</v>
      </c>
      <c r="AC100" s="402">
        <f>DB!K27*$X100</f>
        <v>3.5015014761673603E-5</v>
      </c>
      <c r="AD100" s="407">
        <f>DB!L27*$X100</f>
        <v>65.123258788077948</v>
      </c>
      <c r="AE100" s="401">
        <f>DB!M27*$X100</f>
        <v>7.4115114578875542E-3</v>
      </c>
      <c r="AF100" s="401">
        <f>DB!N27*$X100</f>
        <v>6.6366920286741113E-2</v>
      </c>
      <c r="AG100" s="401">
        <f>DB!O27*$X100</f>
        <v>5.8358357936122451E-4</v>
      </c>
      <c r="AH100" s="401">
        <f>DB!P27*$X100</f>
        <v>1.5873473358625331E-3</v>
      </c>
      <c r="AI100" s="401">
        <f>DB!Q27*$X100</f>
        <v>1.6632132011794921E-3</v>
      </c>
      <c r="AJ100" s="401">
        <f>DB!R27*$X100</f>
        <v>3.128007985376168E-4</v>
      </c>
      <c r="AK100" s="402">
        <f>DB!S27*1000*$X100</f>
        <v>1.149659651341614E-3</v>
      </c>
      <c r="AL100" s="401">
        <f>DB!T27*$X100</f>
        <v>0</v>
      </c>
      <c r="AM100" s="400">
        <f>DB!U27*1000*$X100</f>
        <v>1.2838838745946957E-4</v>
      </c>
      <c r="AN100" s="400">
        <f>DB!V27*1000*$X100</f>
        <v>0.14356156052286143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3.5015014761673603E-2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0</v>
      </c>
      <c r="I101" s="224">
        <f>DB!AJ28</f>
        <v>36</v>
      </c>
      <c r="J101" s="224">
        <f>DB!AK28</f>
        <v>24</v>
      </c>
      <c r="K101" s="224">
        <f>DB!AL28</f>
        <v>95</v>
      </c>
      <c r="L101" s="224">
        <f>DB!AM28</f>
        <v>337</v>
      </c>
      <c r="M101" s="224">
        <f>DB!AN28</f>
        <v>70</v>
      </c>
      <c r="N101" s="224">
        <f>DB!AO28</f>
        <v>67</v>
      </c>
      <c r="O101" s="224">
        <f>DB!AP28</f>
        <v>36</v>
      </c>
      <c r="P101" s="224">
        <f>DB!AQ28</f>
        <v>14</v>
      </c>
      <c r="Q101" s="224">
        <f>DB!AR28</f>
        <v>5</v>
      </c>
      <c r="R101" s="224">
        <f t="shared" si="95"/>
        <v>684</v>
      </c>
      <c r="S101" s="224">
        <f>DB!AS28</f>
        <v>492</v>
      </c>
      <c r="T101" s="225">
        <f>DB!C28</f>
        <v>1176</v>
      </c>
      <c r="U101" s="335">
        <f>DB!E28</f>
        <v>5382.19</v>
      </c>
      <c r="V101" s="352">
        <f>DB!F28*1000</f>
        <v>8.3120703195768186</v>
      </c>
      <c r="W101" s="177">
        <f t="shared" si="93"/>
        <v>4.5766921768707478</v>
      </c>
      <c r="X101" s="450">
        <v>0.81063762535559336</v>
      </c>
      <c r="Y101" s="400">
        <f t="shared" si="94"/>
        <v>6.7380769456504606</v>
      </c>
      <c r="Z101" s="398">
        <f>DB!H28*$X101</f>
        <v>2.0214230836951741E-4</v>
      </c>
      <c r="AA101" s="402">
        <f>DB!I28*$X101</f>
        <v>2.0214230836951741E-4</v>
      </c>
      <c r="AB101" s="402">
        <f>DB!J28*$X101</f>
        <v>2.0214230836951741E-4</v>
      </c>
      <c r="AC101" s="402">
        <f>DB!K28*$X101</f>
        <v>2.0214230836951741E-4</v>
      </c>
      <c r="AD101" s="407">
        <f>DB!L28*$X101</f>
        <v>375.95774125951942</v>
      </c>
      <c r="AE101" s="401">
        <f>DB!M28*$X101</f>
        <v>4.2786788604880832E-2</v>
      </c>
      <c r="AF101" s="401">
        <f>DB!N28*$X101</f>
        <v>0.20027637936918036</v>
      </c>
      <c r="AG101" s="401">
        <f>DB!O28*$X101</f>
        <v>3.3690384728252303E-3</v>
      </c>
      <c r="AH101" s="401">
        <f>DB!P28*$X101</f>
        <v>9.1637846460847286E-3</v>
      </c>
      <c r="AI101" s="401">
        <f>DB!Q28*$X101</f>
        <v>9.6017596475520134E-3</v>
      </c>
      <c r="AJ101" s="401">
        <f>DB!R28*$X101</f>
        <v>1.8058046214343417E-3</v>
      </c>
      <c r="AK101" s="402">
        <f>DB!S28*1000*$X101</f>
        <v>6.6370057914657719E-3</v>
      </c>
      <c r="AL101" s="401">
        <f>DB!T28*$X101</f>
        <v>0</v>
      </c>
      <c r="AM101" s="400">
        <f>DB!U28*1000*$X101</f>
        <v>7.4118846402155625E-4</v>
      </c>
      <c r="AN101" s="400">
        <f>DB!V28*1000*$X101</f>
        <v>0.82878346431501582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0.20214230836951741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2</v>
      </c>
      <c r="I102" s="224">
        <f>DB!AJ29</f>
        <v>1</v>
      </c>
      <c r="J102" s="224">
        <f>DB!AK29</f>
        <v>1</v>
      </c>
      <c r="K102" s="224">
        <f>DB!AL29</f>
        <v>12</v>
      </c>
      <c r="L102" s="224">
        <f>DB!AM29</f>
        <v>2129</v>
      </c>
      <c r="M102" s="224">
        <f>DB!AN29</f>
        <v>3998</v>
      </c>
      <c r="N102" s="224">
        <f>DB!AO29</f>
        <v>2260</v>
      </c>
      <c r="O102" s="224">
        <f>DB!AP29</f>
        <v>1412</v>
      </c>
      <c r="P102" s="224">
        <f>DB!AQ29</f>
        <v>2125</v>
      </c>
      <c r="Q102" s="224">
        <f>DB!AR29</f>
        <v>392</v>
      </c>
      <c r="R102" s="224">
        <f t="shared" si="95"/>
        <v>12332</v>
      </c>
      <c r="S102" s="224">
        <f>DB!AS29</f>
        <v>19</v>
      </c>
      <c r="T102" s="225">
        <f>DB!C29</f>
        <v>12351</v>
      </c>
      <c r="U102" s="335">
        <f>DB!E29</f>
        <v>263692.88</v>
      </c>
      <c r="V102" s="352">
        <f>DB!F29*1000</f>
        <v>935.80556553840495</v>
      </c>
      <c r="W102" s="177">
        <f t="shared" si="93"/>
        <v>21.349921463849082</v>
      </c>
      <c r="X102" s="450">
        <v>0.81063762535559336</v>
      </c>
      <c r="Y102" s="400">
        <f t="shared" si="94"/>
        <v>758.5992014426007</v>
      </c>
      <c r="Z102" s="398">
        <f>DB!H29*$X102</f>
        <v>2.2757976043278956E-2</v>
      </c>
      <c r="AA102" s="402">
        <f>DB!I29*$X102</f>
        <v>2.2757976043278956E-2</v>
      </c>
      <c r="AB102" s="402">
        <f>DB!J29*$X102</f>
        <v>2.2757976043278956E-2</v>
      </c>
      <c r="AC102" s="402">
        <f>DB!K29*$X102</f>
        <v>2.2757976043278956E-2</v>
      </c>
      <c r="AD102" s="407">
        <f>DB!L29*$X102</f>
        <v>42326.801043692205</v>
      </c>
      <c r="AE102" s="401">
        <f>DB!M29*$X102</f>
        <v>4.8171049291603998</v>
      </c>
      <c r="AF102" s="401">
        <f>DB!N29*$X102</f>
        <v>12.74446658423577</v>
      </c>
      <c r="AG102" s="401">
        <f>DB!O29*$X102</f>
        <v>0.37929960072130076</v>
      </c>
      <c r="AH102" s="401">
        <f>DB!P29*$X102</f>
        <v>1.0316949139619525</v>
      </c>
      <c r="AI102" s="401">
        <f>DB!Q29*$X102</f>
        <v>1.0810038620557489</v>
      </c>
      <c r="AJ102" s="401">
        <f>DB!R29*$X102</f>
        <v>0.20330458598660925</v>
      </c>
      <c r="AK102" s="402">
        <f>DB!S29*1000*$X102</f>
        <v>0.74722021342098688</v>
      </c>
      <c r="AL102" s="401">
        <f>DB!T29*$X102</f>
        <v>0</v>
      </c>
      <c r="AM102" s="400">
        <f>DB!U29*1000*$X102</f>
        <v>8.3445912158691307E-2</v>
      </c>
      <c r="AN102" s="400">
        <f>DB!V29*1000*$X102</f>
        <v>93.307701777442475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22.757976043278955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3</v>
      </c>
      <c r="N103" s="224">
        <f>DB!AO30</f>
        <v>2</v>
      </c>
      <c r="O103" s="224">
        <f>DB!AP30</f>
        <v>28</v>
      </c>
      <c r="P103" s="224">
        <f>DB!AQ30</f>
        <v>54</v>
      </c>
      <c r="Q103" s="224">
        <f>DB!AR30</f>
        <v>2</v>
      </c>
      <c r="R103" s="224">
        <f t="shared" si="95"/>
        <v>89</v>
      </c>
      <c r="S103" s="224">
        <f>DB!AS30</f>
        <v>0</v>
      </c>
      <c r="T103" s="225">
        <f>DB!C30</f>
        <v>89</v>
      </c>
      <c r="U103" s="335">
        <f>DB!E30</f>
        <v>5647.24</v>
      </c>
      <c r="V103" s="352">
        <f>DB!F30*1000</f>
        <v>20.330064</v>
      </c>
      <c r="W103" s="177">
        <f t="shared" si="93"/>
        <v>63.452134831460668</v>
      </c>
      <c r="X103" s="450">
        <v>0.81063762535559336</v>
      </c>
      <c r="Y103" s="400">
        <f t="shared" si="94"/>
        <v>16.480314804287236</v>
      </c>
      <c r="Z103" s="398">
        <f>DB!H30*$X103</f>
        <v>4.9440944412861715E-4</v>
      </c>
      <c r="AA103" s="402">
        <f>DB!I30*$X103</f>
        <v>4.9440944412861715E-4</v>
      </c>
      <c r="AB103" s="402">
        <f>DB!J30*$X103</f>
        <v>4.9440944412861715E-4</v>
      </c>
      <c r="AC103" s="402">
        <f>DB!K30*$X103</f>
        <v>4.9440944412861715E-4</v>
      </c>
      <c r="AD103" s="407">
        <f>DB!L30*$X103</f>
        <v>919.5356448200107</v>
      </c>
      <c r="AE103" s="401">
        <f>DB!M30*$X103</f>
        <v>0.10464999900722394</v>
      </c>
      <c r="AF103" s="401">
        <f>DB!N30*$X103</f>
        <v>0.37080708309646282</v>
      </c>
      <c r="AG103" s="401">
        <f>DB!O30*$X103</f>
        <v>8.2401574021436167E-3</v>
      </c>
      <c r="AH103" s="401">
        <f>DB!P30*$X103</f>
        <v>2.2413228133830641E-2</v>
      </c>
      <c r="AI103" s="401">
        <f>DB!Q30*$X103</f>
        <v>2.3484448596109309E-2</v>
      </c>
      <c r="AJ103" s="401">
        <f>DB!R30*$X103</f>
        <v>4.4167243675489786E-3</v>
      </c>
      <c r="AK103" s="402">
        <f>DB!S30*1000*$X103</f>
        <v>1.6233110082222928E-2</v>
      </c>
      <c r="AL103" s="401">
        <f>DB!T30*$X103</f>
        <v>0</v>
      </c>
      <c r="AM103" s="400">
        <f>DB!U30*1000*$X103</f>
        <v>1.8128346284715957E-3</v>
      </c>
      <c r="AN103" s="400">
        <f>DB!V30*1000*$X103</f>
        <v>2.0270787209273298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0.49440944412861715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1</v>
      </c>
      <c r="N104" s="224">
        <f>DB!AO31</f>
        <v>0</v>
      </c>
      <c r="O104" s="224">
        <f>DB!AP31</f>
        <v>0</v>
      </c>
      <c r="P104" s="224">
        <f>DB!AQ31</f>
        <v>2</v>
      </c>
      <c r="Q104" s="224">
        <f>DB!AR31</f>
        <v>0</v>
      </c>
      <c r="R104" s="224">
        <f t="shared" si="95"/>
        <v>3</v>
      </c>
      <c r="S104" s="224">
        <f>DB!AS31</f>
        <v>0</v>
      </c>
      <c r="T104" s="225">
        <f>DB!C31</f>
        <v>3</v>
      </c>
      <c r="U104" s="335">
        <f>DB!E31</f>
        <v>325.5</v>
      </c>
      <c r="V104" s="352">
        <f>DB!F31*1000</f>
        <v>1.1718</v>
      </c>
      <c r="W104" s="177">
        <f t="shared" si="93"/>
        <v>108.5</v>
      </c>
      <c r="X104" s="450">
        <v>0.81063762535559336</v>
      </c>
      <c r="Y104" s="400">
        <f t="shared" si="94"/>
        <v>0.94990516939168423</v>
      </c>
      <c r="Z104" s="398">
        <f>DB!H31*$X104</f>
        <v>2.849715508175053E-5</v>
      </c>
      <c r="AA104" s="402">
        <f>DB!I31*$X104</f>
        <v>2.849715508175053E-5</v>
      </c>
      <c r="AB104" s="402">
        <f>DB!J31*$X104</f>
        <v>2.849715508175053E-5</v>
      </c>
      <c r="AC104" s="402">
        <f>DB!K31*$X104</f>
        <v>2.849715508175053E-5</v>
      </c>
      <c r="AD104" s="407">
        <f>DB!L31*$X104</f>
        <v>53.000908831378418</v>
      </c>
      <c r="AE104" s="401">
        <f>DB!M31*$X104</f>
        <v>6.0318978256371954E-3</v>
      </c>
      <c r="AF104" s="401">
        <f>DB!N31*$X104</f>
        <v>2.1372866311312896E-2</v>
      </c>
      <c r="AG104" s="401">
        <f>DB!O31*$X104</f>
        <v>4.7495258469584215E-4</v>
      </c>
      <c r="AH104" s="401">
        <f>DB!P31*$X104</f>
        <v>1.2918710303726907E-3</v>
      </c>
      <c r="AI104" s="401">
        <f>DB!Q31*$X104</f>
        <v>1.3536148663831503E-3</v>
      </c>
      <c r="AJ104" s="401">
        <f>DB!R31*$X104</f>
        <v>2.5457458539697138E-4</v>
      </c>
      <c r="AK104" s="402">
        <f>DB!S31*1000*$X104</f>
        <v>9.3565659185080902E-4</v>
      </c>
      <c r="AL104" s="401">
        <f>DB!T31*$X104</f>
        <v>0</v>
      </c>
      <c r="AM104" s="400">
        <f>DB!U31*1000*$X104</f>
        <v>1.0448956863308526E-4</v>
      </c>
      <c r="AN104" s="400">
        <f>DB!V31*1000*$X104</f>
        <v>0.11683833583517718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2.8497155081750533E-2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1</v>
      </c>
      <c r="P106" s="224">
        <f>DB!AQ33</f>
        <v>0</v>
      </c>
      <c r="Q106" s="224">
        <f>DB!AR33</f>
        <v>1</v>
      </c>
      <c r="R106" s="224">
        <f t="shared" si="95"/>
        <v>2</v>
      </c>
      <c r="S106" s="224">
        <f>DB!AS33</f>
        <v>0</v>
      </c>
      <c r="T106" s="225">
        <f>DB!C33</f>
        <v>2</v>
      </c>
      <c r="U106" s="335">
        <f>DB!E33</f>
        <v>65.5</v>
      </c>
      <c r="V106" s="352">
        <f>DB!F33*1000</f>
        <v>0.23580000000000001</v>
      </c>
      <c r="W106" s="177">
        <f t="shared" si="93"/>
        <v>32.75</v>
      </c>
      <c r="X106" s="450">
        <v>0.81063762535559336</v>
      </c>
      <c r="Y106" s="400">
        <f t="shared" si="94"/>
        <v>0.19114835205884892</v>
      </c>
      <c r="Z106" s="398">
        <f>DB!H33*$X106</f>
        <v>5.7344505617654675E-6</v>
      </c>
      <c r="AA106" s="402">
        <f>DB!I33*$X106</f>
        <v>5.7344505617654675E-6</v>
      </c>
      <c r="AB106" s="402">
        <f>DB!J33*$X106</f>
        <v>5.7344505617654675E-6</v>
      </c>
      <c r="AC106" s="402">
        <f>DB!K33*$X106</f>
        <v>5.7344505617654675E-6</v>
      </c>
      <c r="AD106" s="407">
        <f>DB!L33*$X106</f>
        <v>10.665313451475534</v>
      </c>
      <c r="AE106" s="401">
        <f>DB!M33*$X106</f>
        <v>1.2137920355736907E-3</v>
      </c>
      <c r="AF106" s="401">
        <f>DB!N33*$X106</f>
        <v>3.4406703370592801E-3</v>
      </c>
      <c r="AG106" s="401">
        <f>DB!O33*$X106</f>
        <v>9.5574176029424466E-5</v>
      </c>
      <c r="AH106" s="401">
        <f>DB!P33*$X106</f>
        <v>2.5996175880003454E-4</v>
      </c>
      <c r="AI106" s="401">
        <f>DB!Q33*$X106</f>
        <v>2.7238640168385968E-4</v>
      </c>
      <c r="AJ106" s="401">
        <f>DB!R33*$X106</f>
        <v>5.1227758351771512E-5</v>
      </c>
      <c r="AK106" s="402">
        <f>DB!S33*1000*$X106</f>
        <v>1.8828112677796619E-4</v>
      </c>
      <c r="AL106" s="401">
        <f>DB!T33*$X106</f>
        <v>0</v>
      </c>
      <c r="AM106" s="400">
        <f>DB!U33*1000*$X106</f>
        <v>2.1026318726473381E-5</v>
      </c>
      <c r="AN106" s="400">
        <f>DB!V33*1000*$X106</f>
        <v>2.3511247303238419E-2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5.7344505617654678E-3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0</v>
      </c>
      <c r="J107" s="224">
        <f>DB!AK34</f>
        <v>0</v>
      </c>
      <c r="K107" s="224">
        <f>DB!AL34</f>
        <v>0</v>
      </c>
      <c r="L107" s="224">
        <f>DB!AM34</f>
        <v>27</v>
      </c>
      <c r="M107" s="224">
        <f>DB!AN34</f>
        <v>123</v>
      </c>
      <c r="N107" s="224">
        <f>DB!AO34</f>
        <v>63</v>
      </c>
      <c r="O107" s="224">
        <f>DB!AP34</f>
        <v>83</v>
      </c>
      <c r="P107" s="224">
        <f>DB!AQ34</f>
        <v>76</v>
      </c>
      <c r="Q107" s="224">
        <f>DB!AR34</f>
        <v>1</v>
      </c>
      <c r="R107" s="224">
        <f t="shared" si="95"/>
        <v>373</v>
      </c>
      <c r="S107" s="224">
        <f>DB!AS34</f>
        <v>0</v>
      </c>
      <c r="T107" s="225">
        <f>DB!C34</f>
        <v>373</v>
      </c>
      <c r="U107" s="335">
        <f>DB!E34</f>
        <v>28852.38</v>
      </c>
      <c r="V107" s="352">
        <f>DB!F34*1000</f>
        <v>83.094854400000003</v>
      </c>
      <c r="W107" s="177">
        <f t="shared" si="93"/>
        <v>77.352225201072386</v>
      </c>
      <c r="X107" s="450">
        <v>0.81063762535559336</v>
      </c>
      <c r="Y107" s="400">
        <f t="shared" si="94"/>
        <v>67.359815450084781</v>
      </c>
      <c r="Z107" s="398">
        <f>DB!H34*$X107</f>
        <v>2.0207944635025434E-3</v>
      </c>
      <c r="AA107" s="402">
        <f>DB!I34*$X107</f>
        <v>2.0207944635025434E-3</v>
      </c>
      <c r="AB107" s="402">
        <f>DB!J34*$X107</f>
        <v>2.0207944635025434E-3</v>
      </c>
      <c r="AC107" s="402">
        <f>DB!K34*$X107</f>
        <v>2.0207944635025434E-3</v>
      </c>
      <c r="AD107" s="407">
        <f>DB!L34*$X107</f>
        <v>3758.4082628529304</v>
      </c>
      <c r="AE107" s="401">
        <f>DB!M34*$X107</f>
        <v>0.42773482810803831</v>
      </c>
      <c r="AF107" s="401">
        <f>DB!N34*$X107</f>
        <v>0.9093575085761445</v>
      </c>
      <c r="AG107" s="401">
        <f>DB!O34*$X107</f>
        <v>3.3679907725042389E-2</v>
      </c>
      <c r="AH107" s="401">
        <f>DB!P34*$X107</f>
        <v>9.1609349012115301E-2</v>
      </c>
      <c r="AI107" s="401">
        <f>DB!Q34*$X107</f>
        <v>9.5987737016370811E-2</v>
      </c>
      <c r="AJ107" s="401">
        <f>DB!R34*$X107</f>
        <v>1.8052430540622721E-2</v>
      </c>
      <c r="AK107" s="402">
        <f>DB!S34*1000*$X107</f>
        <v>6.6349418218333581E-2</v>
      </c>
      <c r="AL107" s="401">
        <f>DB!T34*$X107</f>
        <v>0</v>
      </c>
      <c r="AM107" s="400">
        <f>DB!U34*1000*$X107</f>
        <v>7.4095796995093171E-3</v>
      </c>
      <c r="AN107" s="400">
        <f>DB!V34*1000*$X107</f>
        <v>8.2852573003604277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2.0207944635025434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2</v>
      </c>
      <c r="J108" s="224">
        <f>DB!AK35</f>
        <v>3</v>
      </c>
      <c r="K108" s="224">
        <f>DB!AL35</f>
        <v>8</v>
      </c>
      <c r="L108" s="224">
        <f>DB!AM35</f>
        <v>26</v>
      </c>
      <c r="M108" s="224">
        <f>DB!AN35</f>
        <v>14</v>
      </c>
      <c r="N108" s="224">
        <f>DB!AO35</f>
        <v>14</v>
      </c>
      <c r="O108" s="224">
        <f>DB!AP35</f>
        <v>7</v>
      </c>
      <c r="P108" s="224">
        <f>DB!AQ35</f>
        <v>19</v>
      </c>
      <c r="Q108" s="224">
        <f>DB!AR35</f>
        <v>5</v>
      </c>
      <c r="R108" s="224">
        <f t="shared" si="95"/>
        <v>98</v>
      </c>
      <c r="S108" s="224">
        <f>DB!AS35</f>
        <v>0</v>
      </c>
      <c r="T108" s="225">
        <f>DB!C35</f>
        <v>98</v>
      </c>
      <c r="U108" s="335">
        <f>DB!E35</f>
        <v>5594.02</v>
      </c>
      <c r="V108" s="352">
        <f>DB!F35*1000</f>
        <v>10.069236</v>
      </c>
      <c r="W108" s="177">
        <f t="shared" si="93"/>
        <v>57.08183673469388</v>
      </c>
      <c r="X108" s="450">
        <v>0.81063762535559336</v>
      </c>
      <c r="Y108" s="400">
        <f t="shared" si="94"/>
        <v>8.1625015601850528</v>
      </c>
      <c r="Z108" s="398">
        <f>DB!H35*$X108</f>
        <v>2.448750468055516E-4</v>
      </c>
      <c r="AA108" s="402">
        <f>DB!I35*$X108</f>
        <v>2.448750468055516E-4</v>
      </c>
      <c r="AB108" s="402">
        <f>DB!J35*$X108</f>
        <v>2.448750468055516E-4</v>
      </c>
      <c r="AC108" s="402">
        <f>DB!K35*$X108</f>
        <v>2.448750468055516E-4</v>
      </c>
      <c r="AD108" s="407">
        <f>DB!L35*$X108</f>
        <v>455.43493705208527</v>
      </c>
      <c r="AE108" s="401">
        <f>DB!M35*$X108</f>
        <v>5.1831884907175087E-2</v>
      </c>
      <c r="AF108" s="401">
        <f>DB!N35*$X108</f>
        <v>0.11019377106249822</v>
      </c>
      <c r="AG108" s="401">
        <f>DB!O35*$X108</f>
        <v>4.0812507800925268E-3</v>
      </c>
      <c r="AH108" s="401">
        <f>DB!P35*$X108</f>
        <v>1.1101002121851673E-2</v>
      </c>
      <c r="AI108" s="401">
        <f>DB!Q35*$X108</f>
        <v>1.1631564723263701E-2</v>
      </c>
      <c r="AJ108" s="401">
        <f>DB!R35*$X108</f>
        <v>2.1875504181295942E-3</v>
      </c>
      <c r="AK108" s="402">
        <f>DB!S35*1000*$X108</f>
        <v>8.0400640367822868E-3</v>
      </c>
      <c r="AL108" s="401">
        <f>DB!T35*$X108</f>
        <v>0</v>
      </c>
      <c r="AM108" s="400">
        <f>DB!U35*1000*$X108</f>
        <v>8.9787517162035586E-4</v>
      </c>
      <c r="AN108" s="400">
        <f>DB!V35*1000*$X108</f>
        <v>1.0039876919027617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0.24487504680555161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0</v>
      </c>
      <c r="J109" s="224">
        <f>DB!AK36</f>
        <v>0</v>
      </c>
      <c r="K109" s="224">
        <f>DB!AL36</f>
        <v>0</v>
      </c>
      <c r="L109" s="224">
        <f>DB!AM36</f>
        <v>0</v>
      </c>
      <c r="M109" s="224">
        <f>DB!AN36</f>
        <v>0</v>
      </c>
      <c r="N109" s="224">
        <f>DB!AO36</f>
        <v>0</v>
      </c>
      <c r="O109" s="224">
        <f>DB!AP36</f>
        <v>1</v>
      </c>
      <c r="P109" s="224">
        <f>DB!AQ36</f>
        <v>0</v>
      </c>
      <c r="Q109" s="224">
        <f>DB!AR36</f>
        <v>0</v>
      </c>
      <c r="R109" s="224">
        <f t="shared" si="95"/>
        <v>1</v>
      </c>
      <c r="S109" s="224">
        <f>DB!AS36</f>
        <v>0</v>
      </c>
      <c r="T109" s="225">
        <f>DB!C36</f>
        <v>1</v>
      </c>
      <c r="U109" s="335">
        <f>DB!E36</f>
        <v>50</v>
      </c>
      <c r="V109" s="352">
        <f>DB!F36*1000</f>
        <v>0.126</v>
      </c>
      <c r="W109" s="177">
        <f t="shared" si="93"/>
        <v>50</v>
      </c>
      <c r="X109" s="450">
        <v>0.81063762535559336</v>
      </c>
      <c r="Y109" s="400">
        <f t="shared" si="94"/>
        <v>0.10214034079480476</v>
      </c>
      <c r="Z109" s="398">
        <f>DB!H36*$X109</f>
        <v>3.0642102238441426E-6</v>
      </c>
      <c r="AA109" s="402">
        <f>DB!I36*$X109</f>
        <v>3.0642102238441426E-6</v>
      </c>
      <c r="AB109" s="402">
        <f>DB!J36*$X109</f>
        <v>3.0642102238441426E-6</v>
      </c>
      <c r="AC109" s="402">
        <f>DB!K36*$X109</f>
        <v>3.0642102238441426E-6</v>
      </c>
      <c r="AD109" s="407">
        <f>DB!L36*$X109</f>
        <v>5.6990224549869266</v>
      </c>
      <c r="AE109" s="401">
        <f>DB!M36*$X109</f>
        <v>6.4859116404701025E-4</v>
      </c>
      <c r="AF109" s="401">
        <f>DB!N36*$X109</f>
        <v>1.3788946007298644E-3</v>
      </c>
      <c r="AG109" s="401">
        <f>DB!O36*$X109</f>
        <v>5.1070170397402382E-5</v>
      </c>
      <c r="AH109" s="401">
        <f>DB!P36*$X109</f>
        <v>1.389108634809345E-4</v>
      </c>
      <c r="AI109" s="401">
        <f>DB!Q36*$X109</f>
        <v>1.4554998563259678E-4</v>
      </c>
      <c r="AJ109" s="401">
        <f>DB!R36*$X109</f>
        <v>2.7373611333007674E-5</v>
      </c>
      <c r="AK109" s="402">
        <f>DB!S36*1000*$X109</f>
        <v>1.006082356828827E-4</v>
      </c>
      <c r="AL109" s="401">
        <f>DB!T36*$X109</f>
        <v>0</v>
      </c>
      <c r="AM109" s="400">
        <f>DB!U36*1000*$X109</f>
        <v>1.1235437487428523E-5</v>
      </c>
      <c r="AN109" s="400">
        <f>DB!V36*1000*$X109</f>
        <v>1.2563261917760986E-2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3.0642102238441428E-3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0</v>
      </c>
      <c r="J110" s="227">
        <f>DB!AK37</f>
        <v>2</v>
      </c>
      <c r="K110" s="227">
        <f>DB!AL37</f>
        <v>3</v>
      </c>
      <c r="L110" s="227">
        <f>DB!AM37</f>
        <v>42</v>
      </c>
      <c r="M110" s="227">
        <f>DB!AN37</f>
        <v>19</v>
      </c>
      <c r="N110" s="227">
        <f>DB!AO37</f>
        <v>0</v>
      </c>
      <c r="O110" s="227">
        <f>DB!AP37</f>
        <v>9</v>
      </c>
      <c r="P110" s="227">
        <f>DB!AQ37</f>
        <v>5</v>
      </c>
      <c r="Q110" s="227">
        <f>DB!AR37</f>
        <v>3</v>
      </c>
      <c r="R110" s="227">
        <f t="shared" si="95"/>
        <v>83</v>
      </c>
      <c r="S110" s="227">
        <f>DB!AS37</f>
        <v>51</v>
      </c>
      <c r="T110" s="228">
        <f>DB!C37</f>
        <v>134</v>
      </c>
      <c r="U110" s="336">
        <f>DB!E37</f>
        <v>1029.0999999999999</v>
      </c>
      <c r="V110" s="353">
        <f>DB!F37*1000</f>
        <v>1.58934204</v>
      </c>
      <c r="W110" s="204">
        <f t="shared" si="93"/>
        <v>7.6798507462686558</v>
      </c>
      <c r="X110" s="451">
        <v>0.81063762535559336</v>
      </c>
      <c r="Y110" s="411">
        <f t="shared" si="94"/>
        <v>1.2883804571834145</v>
      </c>
      <c r="Z110" s="399">
        <f>DB!H37*$X110</f>
        <v>3.8651413715502435E-5</v>
      </c>
      <c r="AA110" s="408">
        <f>DB!I37*$X110</f>
        <v>3.8651413715502435E-5</v>
      </c>
      <c r="AB110" s="408">
        <f>DB!J37*$X110</f>
        <v>3.8651413715502435E-5</v>
      </c>
      <c r="AC110" s="408">
        <f>DB!K37*$X110</f>
        <v>3.8651413715502435E-5</v>
      </c>
      <c r="AD110" s="409">
        <f>DB!L37*$X110</f>
        <v>71.886475989005788</v>
      </c>
      <c r="AE110" s="410">
        <f>DB!M37*$X110</f>
        <v>8.1812159031146824E-3</v>
      </c>
      <c r="AF110" s="410">
        <f>DB!N37*$X110</f>
        <v>1.7393136171976097E-2</v>
      </c>
      <c r="AG110" s="410">
        <f>DB!O37*$X110</f>
        <v>6.4419022859170719E-4</v>
      </c>
      <c r="AH110" s="410">
        <f>DB!P37*$X110</f>
        <v>1.7521974217694436E-3</v>
      </c>
      <c r="AI110" s="410">
        <f>DB!Q37*$X110</f>
        <v>1.8359421514863655E-3</v>
      </c>
      <c r="AJ110" s="410">
        <f>DB!R37*$X110</f>
        <v>3.4528596252515504E-4</v>
      </c>
      <c r="AK110" s="408">
        <f>DB!S37*1000*$X110</f>
        <v>1.2690547503256633E-3</v>
      </c>
      <c r="AL110" s="410">
        <f>DB!T37*$X110</f>
        <v>0</v>
      </c>
      <c r="AM110" s="411">
        <f>DB!U37*1000*$X110</f>
        <v>1.417218502901756E-4</v>
      </c>
      <c r="AN110" s="411">
        <f>DB!V37*1000*$X110</f>
        <v>0.15847079623355997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3.8651413715502438E-2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4</v>
      </c>
      <c r="I111" s="230">
        <f t="shared" si="96"/>
        <v>50</v>
      </c>
      <c r="J111" s="230">
        <f t="shared" si="96"/>
        <v>39</v>
      </c>
      <c r="K111" s="230">
        <f t="shared" si="96"/>
        <v>332</v>
      </c>
      <c r="L111" s="230">
        <f t="shared" si="96"/>
        <v>13281</v>
      </c>
      <c r="M111" s="230">
        <f t="shared" si="96"/>
        <v>10269</v>
      </c>
      <c r="N111" s="230">
        <f t="shared" si="96"/>
        <v>4070</v>
      </c>
      <c r="O111" s="230">
        <f t="shared" si="96"/>
        <v>2897</v>
      </c>
      <c r="P111" s="230">
        <f t="shared" si="96"/>
        <v>3587</v>
      </c>
      <c r="Q111" s="230">
        <f t="shared" si="96"/>
        <v>680</v>
      </c>
      <c r="R111" s="230">
        <f t="shared" si="96"/>
        <v>35209</v>
      </c>
      <c r="S111" s="230">
        <f t="shared" si="96"/>
        <v>2439</v>
      </c>
      <c r="T111" s="231">
        <f>SUM(T96:T110)</f>
        <v>37648</v>
      </c>
      <c r="U111" s="337">
        <f>SUM(U96:U110)</f>
        <v>1181674.179999996</v>
      </c>
      <c r="V111" s="354">
        <f>SUM(V96:V110)</f>
        <v>3802.0670618769095</v>
      </c>
      <c r="W111" s="239"/>
      <c r="X111" s="382"/>
      <c r="Y111" s="445">
        <f>SUM(Y96:Y110)</f>
        <v>3082.0986144826156</v>
      </c>
      <c r="Z111" s="447">
        <f>SUM(Z96:Z110)</f>
        <v>9.2462958434480047E-2</v>
      </c>
      <c r="AA111" s="448">
        <f>SUM(AA96:AA110)</f>
        <v>9.2462958434480047E-2</v>
      </c>
      <c r="AB111" s="448">
        <f>SUM(AB96:AB110)</f>
        <v>9.2462958434480047E-2</v>
      </c>
      <c r="AC111" s="448">
        <f t="shared" ref="AC111" si="97">SUM(AC96:AC110)</f>
        <v>9.2462958434480047E-2</v>
      </c>
      <c r="AD111" s="444">
        <f>SUM(AD96:AD110)</f>
        <v>171968.77429367244</v>
      </c>
      <c r="AE111" s="449">
        <f>SUM(AE96:AE110)</f>
        <v>19.571326201964599</v>
      </c>
      <c r="AF111" s="449">
        <f t="shared" ref="AF111:AG111" si="98">SUM(AF96:AF110)</f>
        <v>80.538030496528762</v>
      </c>
      <c r="AG111" s="449">
        <f t="shared" si="98"/>
        <v>1.5410493072413092</v>
      </c>
      <c r="AH111" s="449">
        <f t="shared" ref="AH111" si="99">SUM(AH96:AH110)</f>
        <v>4.1916541156963314</v>
      </c>
      <c r="AI111" s="449">
        <f t="shared" ref="AI111" si="100">SUM(AI96:AI110)</f>
        <v>4.3919905256377696</v>
      </c>
      <c r="AJ111" s="449">
        <f t="shared" ref="AJ111" si="101">SUM(AJ96:AJ110)</f>
        <v>0.82600242868133633</v>
      </c>
      <c r="AK111" s="448">
        <f t="shared" ref="AK111:AQ111" si="102">SUM(AK96:AK110)</f>
        <v>3.0358671352653843</v>
      </c>
      <c r="AL111" s="449">
        <f t="shared" si="102"/>
        <v>0</v>
      </c>
      <c r="AM111" s="445">
        <f t="shared" si="102"/>
        <v>0.33903084759309332</v>
      </c>
      <c r="AN111" s="445">
        <f t="shared" si="102"/>
        <v>379.09812958136462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92.462958434480001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232</v>
      </c>
      <c r="I114" s="230">
        <f t="shared" si="106"/>
        <v>733</v>
      </c>
      <c r="J114" s="230">
        <f t="shared" si="106"/>
        <v>491</v>
      </c>
      <c r="K114" s="230">
        <f t="shared" si="106"/>
        <v>1475</v>
      </c>
      <c r="L114" s="230">
        <f t="shared" si="106"/>
        <v>15433</v>
      </c>
      <c r="M114" s="230">
        <f t="shared" si="106"/>
        <v>11225</v>
      </c>
      <c r="N114" s="230">
        <f t="shared" si="106"/>
        <v>4553</v>
      </c>
      <c r="O114" s="230">
        <f t="shared" si="106"/>
        <v>3600</v>
      </c>
      <c r="P114" s="230">
        <f t="shared" si="106"/>
        <v>4266</v>
      </c>
      <c r="Q114" s="230">
        <f t="shared" si="106"/>
        <v>783</v>
      </c>
      <c r="R114" s="230">
        <f t="shared" si="106"/>
        <v>42791</v>
      </c>
      <c r="S114" s="230">
        <f t="shared" si="106"/>
        <v>2449</v>
      </c>
      <c r="T114" s="231">
        <f>SUM(T77,T111,T92)</f>
        <v>56681</v>
      </c>
      <c r="U114" s="337">
        <f>SUM(U77,U111,U92)</f>
        <v>1444609.479999996</v>
      </c>
      <c r="V114" s="354">
        <f>SUM(V77,V111,V92)</f>
        <v>4693.8262858179578</v>
      </c>
      <c r="W114" s="239"/>
      <c r="X114" s="404"/>
      <c r="Y114" s="445">
        <f>SUM(Y77,Y111,Y92)</f>
        <v>3960.6903651301272</v>
      </c>
      <c r="Z114" s="447">
        <f>SUM(Z77,Z111,Z92)</f>
        <v>30.819187483036359</v>
      </c>
      <c r="AA114" s="448">
        <f t="shared" ref="AA114:AX114" si="107">SUM(AA77,AA111,AA92)</f>
        <v>26.762921778888582</v>
      </c>
      <c r="AB114" s="448">
        <f t="shared" si="107"/>
        <v>28.279504159799885</v>
      </c>
      <c r="AC114" s="448">
        <f t="shared" si="107"/>
        <v>30.014362025370286</v>
      </c>
      <c r="AD114" s="444">
        <f t="shared" si="107"/>
        <v>247705.62858667795</v>
      </c>
      <c r="AE114" s="449">
        <f t="shared" si="107"/>
        <v>737.14497611359081</v>
      </c>
      <c r="AF114" s="449">
        <f t="shared" si="107"/>
        <v>127.70370353824404</v>
      </c>
      <c r="AG114" s="449">
        <f t="shared" si="107"/>
        <v>40.083278222671581</v>
      </c>
      <c r="AH114" s="449">
        <f t="shared" si="107"/>
        <v>84.598131665616108</v>
      </c>
      <c r="AI114" s="449">
        <f t="shared" si="107"/>
        <v>37.802005247430849</v>
      </c>
      <c r="AJ114" s="449">
        <f t="shared" si="107"/>
        <v>49.777169302450176</v>
      </c>
      <c r="AK114" s="448">
        <f>SUM(AK77,AK111,AK92)</f>
        <v>26.810521971640071</v>
      </c>
      <c r="AL114" s="449">
        <f t="shared" si="107"/>
        <v>170.09686078903798</v>
      </c>
      <c r="AM114" s="445">
        <f>SUM(AM77,AM111,AM92)</f>
        <v>1986.0409682338629</v>
      </c>
      <c r="AN114" s="445">
        <f>SUM(AN77,AN111,AN92)</f>
        <v>1201.5557804472073</v>
      </c>
      <c r="AO114" s="445">
        <f t="shared" ref="AO114" si="108">SUM(AO77,AO111,AO92)</f>
        <v>346.58902186154637</v>
      </c>
      <c r="AP114" s="449">
        <f>SUM(AP77,AP111,AP92)</f>
        <v>93.033912749065763</v>
      </c>
      <c r="AQ114" s="445">
        <f t="shared" ref="AQ114" si="109">SUM(AQ77,AQ111,AQ92)</f>
        <v>744.44745438051609</v>
      </c>
      <c r="AR114" s="445">
        <f>SUM(AR77,AR111,AR92)</f>
        <v>3308.0597985063564</v>
      </c>
      <c r="AS114" s="445">
        <f>SUM(AS77,AS111,AS92)</f>
        <v>3633.3567314983793</v>
      </c>
      <c r="AT114" s="445">
        <f t="shared" si="107"/>
        <v>353.1250666458663</v>
      </c>
      <c r="AU114" s="445">
        <f t="shared" si="107"/>
        <v>535.54896247220256</v>
      </c>
      <c r="AV114" s="445">
        <f>SUM(AV77,AV111,AV92)</f>
        <v>5407.7476911267122</v>
      </c>
      <c r="AW114" s="449">
        <f>SUM(AW77,AW111,AW92)</f>
        <v>90.533601918072563</v>
      </c>
      <c r="AX114" s="449">
        <f t="shared" si="107"/>
        <v>95.033902996745979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232</v>
      </c>
      <c r="I117" s="230">
        <v>733</v>
      </c>
      <c r="J117" s="230">
        <v>491</v>
      </c>
      <c r="K117" s="230">
        <v>1475</v>
      </c>
      <c r="L117" s="230">
        <v>15433</v>
      </c>
      <c r="M117" s="230">
        <v>11225</v>
      </c>
      <c r="N117" s="230">
        <v>4553</v>
      </c>
      <c r="O117" s="230">
        <v>3600</v>
      </c>
      <c r="P117" s="230">
        <v>4266</v>
      </c>
      <c r="Q117" s="230">
        <v>783</v>
      </c>
      <c r="R117" s="446">
        <v>42791</v>
      </c>
      <c r="S117" s="446">
        <v>2449</v>
      </c>
      <c r="T117" s="231">
        <v>56681</v>
      </c>
      <c r="U117" s="337">
        <v>1444609.479999996</v>
      </c>
      <c r="V117" s="354">
        <v>4693.8262858179578</v>
      </c>
      <c r="W117" s="239"/>
      <c r="X117" s="442"/>
      <c r="Y117" s="443"/>
      <c r="Z117" s="465">
        <v>29.778650355473932</v>
      </c>
      <c r="AA117" s="280">
        <v>25.764144614926913</v>
      </c>
      <c r="AB117" s="280">
        <v>27.241533094219442</v>
      </c>
      <c r="AC117" s="280">
        <v>28.97277985422572</v>
      </c>
      <c r="AD117" s="230">
        <v>288523.75376080949</v>
      </c>
      <c r="AE117" s="310">
        <v>715.9503021993869</v>
      </c>
      <c r="AF117" s="310">
        <v>146.97782911124881</v>
      </c>
      <c r="AG117" s="310">
        <v>43.955751938647296</v>
      </c>
      <c r="AH117" s="310">
        <v>82.235031649779103</v>
      </c>
      <c r="AI117" s="310">
        <v>36.93897321276048</v>
      </c>
      <c r="AJ117" s="310">
        <v>48.653330170348298</v>
      </c>
      <c r="AK117" s="280">
        <v>26.067194041554533</v>
      </c>
      <c r="AL117" s="310">
        <v>157.78061587406143</v>
      </c>
      <c r="AM117" s="354">
        <v>1849.5463854092307</v>
      </c>
      <c r="AN117" s="354">
        <v>1317.3687056095969</v>
      </c>
      <c r="AO117" s="354">
        <v>370.51791703433025</v>
      </c>
      <c r="AP117" s="310">
        <v>95.654792284850274</v>
      </c>
      <c r="AQ117" s="354">
        <v>695.07084943764801</v>
      </c>
      <c r="AR117" s="354">
        <v>3068.336468368545</v>
      </c>
      <c r="AS117" s="354">
        <v>3364.5609170067842</v>
      </c>
      <c r="AT117" s="354">
        <v>381.7935583631326</v>
      </c>
      <c r="AU117" s="354">
        <v>540.71418974458118</v>
      </c>
      <c r="AV117" s="354">
        <v>5118.858803325259</v>
      </c>
      <c r="AW117" s="310">
        <v>100.59146958719408</v>
      </c>
      <c r="AX117" s="310">
        <v>88.011863868540118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0.84380846753895744</v>
      </c>
      <c r="Z119" s="44">
        <f t="shared" ref="Z119:AX119" si="110">Z114/Z117</f>
        <v>1.0349423870840793</v>
      </c>
      <c r="AA119" s="44">
        <f t="shared" si="110"/>
        <v>1.0387661682112672</v>
      </c>
      <c r="AB119" s="44">
        <f t="shared" si="110"/>
        <v>1.0381025202212535</v>
      </c>
      <c r="AC119" s="44">
        <f t="shared" si="110"/>
        <v>1.0359503705334872</v>
      </c>
      <c r="AD119" s="44">
        <f t="shared" si="110"/>
        <v>0.85852767877139724</v>
      </c>
      <c r="AE119" s="44">
        <f t="shared" si="110"/>
        <v>1.0296035546728513</v>
      </c>
      <c r="AF119" s="44">
        <f t="shared" si="110"/>
        <v>0.86886372121868793</v>
      </c>
      <c r="AG119" s="44">
        <f t="shared" si="110"/>
        <v>0.9119006376826212</v>
      </c>
      <c r="AH119" s="44">
        <f t="shared" si="110"/>
        <v>1.0287359288180362</v>
      </c>
      <c r="AI119" s="44">
        <f t="shared" si="110"/>
        <v>1.0233637256157471</v>
      </c>
      <c r="AJ119" s="44">
        <f t="shared" si="110"/>
        <v>1.0230989148772964</v>
      </c>
      <c r="AK119" s="44">
        <f t="shared" si="110"/>
        <v>1.0285158398291958</v>
      </c>
      <c r="AL119" s="44">
        <f t="shared" si="110"/>
        <v>1.0780593030819909</v>
      </c>
      <c r="AM119" s="44">
        <f t="shared" si="110"/>
        <v>1.0737989508678538</v>
      </c>
      <c r="AN119" s="44">
        <f t="shared" si="110"/>
        <v>0.91208769065999751</v>
      </c>
      <c r="AO119" s="44">
        <f t="shared" si="110"/>
        <v>0.93541771106694749</v>
      </c>
      <c r="AP119" s="44">
        <f t="shared" si="110"/>
        <v>0.97260064578908079</v>
      </c>
      <c r="AQ119" s="44">
        <f t="shared" si="110"/>
        <v>1.0710382329841865</v>
      </c>
      <c r="AR119" s="44">
        <f t="shared" si="110"/>
        <v>1.0781281103324609</v>
      </c>
      <c r="AS119" s="44">
        <f t="shared" si="110"/>
        <v>1.0798903099459183</v>
      </c>
      <c r="AT119" s="44">
        <f t="shared" si="110"/>
        <v>0.92491101253730679</v>
      </c>
      <c r="AU119" s="44">
        <f t="shared" si="110"/>
        <v>0.99044739832920137</v>
      </c>
      <c r="AV119" s="44">
        <f t="shared" si="110"/>
        <v>1.0564361899597208</v>
      </c>
      <c r="AW119" s="44">
        <f t="shared" si="110"/>
        <v>0.90001271767480029</v>
      </c>
      <c r="AX119" s="44">
        <f t="shared" si="110"/>
        <v>1.079785142815455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782</v>
      </c>
      <c r="D2" s="38">
        <v>1126.5646551724101</v>
      </c>
      <c r="E2" s="38">
        <v>12975.0999999999</v>
      </c>
      <c r="F2" s="38">
        <v>5.2622240606379302E-2</v>
      </c>
      <c r="G2" s="38">
        <v>16.592199488491001</v>
      </c>
      <c r="H2" s="38">
        <v>3.4379863862834599</v>
      </c>
      <c r="I2" s="38">
        <v>2.4332524056389802</v>
      </c>
      <c r="J2" s="38">
        <v>2.7061864269173901</v>
      </c>
      <c r="K2" s="38">
        <v>3.1650523650050499</v>
      </c>
      <c r="L2" s="38">
        <v>5373.1517438361798</v>
      </c>
      <c r="M2" s="38">
        <v>36.993435146284703</v>
      </c>
      <c r="N2" s="38">
        <v>5.27801073281986</v>
      </c>
      <c r="O2" s="38">
        <v>0.36835568424465198</v>
      </c>
      <c r="P2" s="38">
        <v>0.78933360909569095</v>
      </c>
      <c r="Q2" s="38">
        <v>0.37361790830529201</v>
      </c>
      <c r="R2" s="38">
        <v>0.63146688727655098</v>
      </c>
      <c r="S2" s="38">
        <v>2.8416009927444801E-3</v>
      </c>
      <c r="T2" s="38">
        <v>0.63146688727655098</v>
      </c>
      <c r="U2" s="38">
        <v>0.89457809030844604</v>
      </c>
      <c r="V2" s="38">
        <v>1.4734227369786201E-2</v>
      </c>
      <c r="W2" s="38">
        <v>7.8933360909569008E-3</v>
      </c>
      <c r="X2" s="38">
        <v>2.6311120303189699E-2</v>
      </c>
      <c r="Y2" s="38">
        <v>0.24206230678934401</v>
      </c>
      <c r="Z2" s="38">
        <v>0.24206230678934401</v>
      </c>
      <c r="AA2" s="38">
        <v>1.63128945879776</v>
      </c>
      <c r="AB2" s="38">
        <v>2.9468454739572401E-2</v>
      </c>
      <c r="AC2" s="38">
        <v>4.2097792485103501E-2</v>
      </c>
      <c r="AD2" s="38">
        <v>1.42080049637224</v>
      </c>
      <c r="AE2" s="38">
        <v>9.4720033091482692E-3</v>
      </c>
      <c r="AF2" s="38">
        <v>45.886593808762697</v>
      </c>
      <c r="AG2" s="38">
        <v>9.3404477076323094</v>
      </c>
      <c r="AH2" s="38">
        <v>4.3907997561962997</v>
      </c>
      <c r="AI2" s="38">
        <v>5</v>
      </c>
      <c r="AJ2" s="38">
        <v>34</v>
      </c>
      <c r="AK2" s="38">
        <v>18</v>
      </c>
      <c r="AL2" s="38">
        <v>43</v>
      </c>
      <c r="AM2" s="38">
        <v>20</v>
      </c>
      <c r="AN2" s="38">
        <v>51</v>
      </c>
      <c r="AO2" s="38">
        <v>149</v>
      </c>
      <c r="AP2" s="38">
        <v>256</v>
      </c>
      <c r="AQ2" s="38">
        <v>180</v>
      </c>
      <c r="AR2" s="38">
        <v>26</v>
      </c>
      <c r="AS2" s="38">
        <v>0</v>
      </c>
    </row>
    <row r="3" spans="1:45" x14ac:dyDescent="0.25">
      <c r="A3" s="38" t="s">
        <v>293</v>
      </c>
      <c r="B3" s="38" t="s">
        <v>222</v>
      </c>
      <c r="C3" s="38">
        <v>231</v>
      </c>
      <c r="D3" s="38">
        <v>1065.19444444444</v>
      </c>
      <c r="E3" s="38">
        <v>7804.5</v>
      </c>
      <c r="F3" s="38">
        <v>2.9927916150000001E-2</v>
      </c>
      <c r="G3" s="38">
        <v>33.785714285714299</v>
      </c>
      <c r="H3" s="38">
        <v>0.74819790374999895</v>
      </c>
      <c r="I3" s="38">
        <v>0.52852699920900004</v>
      </c>
      <c r="J3" s="38">
        <v>0.58878187039100005</v>
      </c>
      <c r="K3" s="38">
        <v>0.68794303256800005</v>
      </c>
      <c r="L3" s="38">
        <v>3055.8796622442001</v>
      </c>
      <c r="M3" s="38">
        <v>17.208551786249998</v>
      </c>
      <c r="N3" s="38">
        <v>2.8296844719825001</v>
      </c>
      <c r="O3" s="38">
        <v>0.15263237236499999</v>
      </c>
      <c r="P3" s="38">
        <v>0.86790956834999899</v>
      </c>
      <c r="Q3" s="38">
        <v>0.47884665840000001</v>
      </c>
      <c r="R3" s="38">
        <v>0.26935124534999999</v>
      </c>
      <c r="S3" s="38">
        <v>2.9927916150000001E-4</v>
      </c>
      <c r="T3" s="38">
        <v>0.32920707765000001</v>
      </c>
      <c r="U3" s="38">
        <v>0.18555308012999999</v>
      </c>
      <c r="V3" s="38">
        <v>8.3798165220000005E-3</v>
      </c>
      <c r="W3" s="38">
        <v>6.5841415530000103E-3</v>
      </c>
      <c r="X3" s="38">
        <v>1.4963958075E-2</v>
      </c>
      <c r="Y3" s="38">
        <v>0.13766841429000001</v>
      </c>
      <c r="Z3" s="38">
        <v>0.13766841429000001</v>
      </c>
      <c r="AA3" s="38">
        <v>0.92776540065000002</v>
      </c>
      <c r="AB3" s="38">
        <v>1.6759633044000001E-2</v>
      </c>
      <c r="AC3" s="38">
        <v>2.394233292E-2</v>
      </c>
      <c r="AD3" s="38">
        <v>0.80805373605000097</v>
      </c>
      <c r="AE3" s="38">
        <v>5.3870249070000001E-3</v>
      </c>
      <c r="AF3" s="38">
        <v>26.0971428828</v>
      </c>
      <c r="AG3" s="38">
        <v>11.971166459999999</v>
      </c>
      <c r="AH3" s="38">
        <v>2.4971853235560002</v>
      </c>
      <c r="AI3" s="38">
        <v>4</v>
      </c>
      <c r="AJ3" s="38">
        <v>27</v>
      </c>
      <c r="AK3" s="38">
        <v>11</v>
      </c>
      <c r="AL3" s="38">
        <v>18</v>
      </c>
      <c r="AM3" s="38">
        <v>9</v>
      </c>
      <c r="AN3" s="38">
        <v>10</v>
      </c>
      <c r="AO3" s="38">
        <v>31</v>
      </c>
      <c r="AP3" s="38">
        <v>56</v>
      </c>
      <c r="AQ3" s="38">
        <v>56</v>
      </c>
      <c r="AR3" s="38">
        <v>9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12</v>
      </c>
      <c r="D4" s="38">
        <v>1525.8728358209</v>
      </c>
      <c r="E4" s="38">
        <v>1754</v>
      </c>
      <c r="F4" s="38">
        <v>9.6349714345074604E-3</v>
      </c>
      <c r="G4" s="38">
        <v>146.166666666667</v>
      </c>
      <c r="H4" s="38">
        <v>0.35970560022161202</v>
      </c>
      <c r="I4" s="38">
        <v>0.25539097615734402</v>
      </c>
      <c r="J4" s="38">
        <v>0.28416742417507301</v>
      </c>
      <c r="K4" s="38">
        <v>0.33092915220388303</v>
      </c>
      <c r="L4" s="38">
        <v>980.257176261072</v>
      </c>
      <c r="M4" s="38">
        <v>9.7746785203078197</v>
      </c>
      <c r="N4" s="38">
        <v>0.44320868598734298</v>
      </c>
      <c r="O4" s="38">
        <v>7.0335291471904496E-2</v>
      </c>
      <c r="P4" s="38">
        <v>1.0213069720577901</v>
      </c>
      <c r="Q4" s="38">
        <v>0.44802617170459702</v>
      </c>
      <c r="R4" s="38">
        <v>0.61663817180847702</v>
      </c>
      <c r="S4" s="38">
        <v>3.8684410309547499E-3</v>
      </c>
      <c r="T4" s="38">
        <v>0.192699428690149</v>
      </c>
      <c r="U4" s="38">
        <v>6.1663817180847798E-2</v>
      </c>
      <c r="V4" s="38">
        <v>2.6977920016620898E-3</v>
      </c>
      <c r="W4" s="38">
        <v>9.0568731484370196E-2</v>
      </c>
      <c r="X4" s="38">
        <v>2.8904914303522401E-4</v>
      </c>
      <c r="Y4" s="38">
        <v>4.8174857172537302E-3</v>
      </c>
      <c r="Z4" s="38">
        <v>2.8904914303522398E-2</v>
      </c>
      <c r="AA4" s="38">
        <v>2.8904914303522398E-2</v>
      </c>
      <c r="AB4" s="38">
        <v>5.3955840033241796E-3</v>
      </c>
      <c r="AC4" s="38">
        <v>7.7079771476059704E-3</v>
      </c>
      <c r="AD4" s="38">
        <v>7.7079771476059697E-2</v>
      </c>
      <c r="AE4" s="38">
        <v>1.73429485821134E-3</v>
      </c>
      <c r="AF4" s="38">
        <v>0.578098286070448</v>
      </c>
      <c r="AG4" s="38">
        <v>11.2006542926149</v>
      </c>
      <c r="AH4" s="38">
        <v>0.80394201649530295</v>
      </c>
      <c r="AI4" s="38">
        <v>0</v>
      </c>
      <c r="AJ4" s="38">
        <v>0</v>
      </c>
      <c r="AK4" s="38">
        <v>0</v>
      </c>
      <c r="AL4" s="38">
        <v>0</v>
      </c>
      <c r="AM4" s="38">
        <v>2</v>
      </c>
      <c r="AN4" s="38">
        <v>3</v>
      </c>
      <c r="AO4" s="38">
        <v>3</v>
      </c>
      <c r="AP4" s="38">
        <v>1</v>
      </c>
      <c r="AQ4" s="38">
        <v>3</v>
      </c>
      <c r="AR4" s="38">
        <v>0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96</v>
      </c>
      <c r="D5" s="38">
        <v>1100.1590909090901</v>
      </c>
      <c r="E5" s="38">
        <v>1590.6</v>
      </c>
      <c r="F5" s="38">
        <v>6.2996869800000096E-3</v>
      </c>
      <c r="G5" s="38">
        <v>16.568750000000001</v>
      </c>
      <c r="H5" s="38">
        <v>0.12494379177000001</v>
      </c>
      <c r="I5" s="38">
        <v>0.100585002114</v>
      </c>
      <c r="J5" s="38">
        <v>0.1058767391772</v>
      </c>
      <c r="K5" s="38">
        <v>0.12254991071760001</v>
      </c>
      <c r="L5" s="38">
        <v>643.24843815383997</v>
      </c>
      <c r="M5" s="38">
        <v>1.2473380220400001</v>
      </c>
      <c r="N5" s="38">
        <v>0.53389847155500003</v>
      </c>
      <c r="O5" s="38">
        <v>4.4097808859999997E-2</v>
      </c>
      <c r="P5" s="38">
        <v>1.0079499168E-2</v>
      </c>
      <c r="Q5" s="38">
        <v>5.6697182820000004E-3</v>
      </c>
      <c r="R5" s="38">
        <v>5.5437245423999998E-3</v>
      </c>
      <c r="S5" s="38">
        <v>6.2996869799999896E-6</v>
      </c>
      <c r="T5" s="38">
        <v>6.2996869800000096E-4</v>
      </c>
      <c r="U5" s="38">
        <v>1.8899060940000001E-3</v>
      </c>
      <c r="V5" s="38">
        <v>8.8195617720000005E-4</v>
      </c>
      <c r="W5" s="38">
        <v>3.14984349E-3</v>
      </c>
      <c r="X5" s="38">
        <v>1.8899060939999999E-4</v>
      </c>
      <c r="Y5" s="38">
        <v>3.14984349E-3</v>
      </c>
      <c r="Z5" s="38">
        <v>1.889906094E-2</v>
      </c>
      <c r="AA5" s="38">
        <v>1.889906094E-2</v>
      </c>
      <c r="AB5" s="38">
        <v>3.5278247088000002E-3</v>
      </c>
      <c r="AC5" s="38">
        <v>5.0397495840000103E-3</v>
      </c>
      <c r="AD5" s="38">
        <v>5.0397495840000001E-2</v>
      </c>
      <c r="AE5" s="38">
        <v>1.1339436564E-3</v>
      </c>
      <c r="AF5" s="38">
        <v>0.37798121880000002</v>
      </c>
      <c r="AG5" s="38">
        <v>0.14174295705000001</v>
      </c>
      <c r="AH5" s="38">
        <v>0.26282294080559998</v>
      </c>
      <c r="AI5" s="38">
        <v>0</v>
      </c>
      <c r="AJ5" s="38">
        <v>1</v>
      </c>
      <c r="AK5" s="38">
        <v>0</v>
      </c>
      <c r="AL5" s="38">
        <v>0</v>
      </c>
      <c r="AM5" s="38">
        <v>0</v>
      </c>
      <c r="AN5" s="38">
        <v>0</v>
      </c>
      <c r="AO5" s="38">
        <v>5</v>
      </c>
      <c r="AP5" s="38">
        <v>24</v>
      </c>
      <c r="AQ5" s="38">
        <v>59</v>
      </c>
      <c r="AR5" s="38">
        <v>7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38</v>
      </c>
      <c r="D6" s="38">
        <v>1075.9523809523801</v>
      </c>
      <c r="E6" s="38">
        <v>1363</v>
      </c>
      <c r="F6" s="38">
        <v>5.2794831428571399E-3</v>
      </c>
      <c r="G6" s="38">
        <v>35.868421052631597</v>
      </c>
      <c r="H6" s="38">
        <v>0.105589662857143</v>
      </c>
      <c r="I6" s="38">
        <v>8.5175661371428596E-2</v>
      </c>
      <c r="J6" s="38">
        <v>8.9610427211428603E-2</v>
      </c>
      <c r="K6" s="38">
        <v>0.10182363154857101</v>
      </c>
      <c r="L6" s="38">
        <v>539.07746475085696</v>
      </c>
      <c r="M6" s="38">
        <v>0.78136350514285702</v>
      </c>
      <c r="N6" s="38">
        <v>0.41707916828571401</v>
      </c>
      <c r="O6" s="38">
        <v>3.6956382000000003E-2</v>
      </c>
      <c r="P6" s="38">
        <v>7.9192247142857199E-3</v>
      </c>
      <c r="Q6" s="38">
        <v>4.6459451657142898E-3</v>
      </c>
      <c r="R6" s="38">
        <v>4.8043296600000004E-3</v>
      </c>
      <c r="S6" s="38">
        <v>5.27948314285714E-5</v>
      </c>
      <c r="T6" s="38">
        <v>5.2794831428571397E-4</v>
      </c>
      <c r="U6" s="38">
        <v>1.5838449428571401E-3</v>
      </c>
      <c r="V6" s="38">
        <v>7.3912763999999897E-4</v>
      </c>
      <c r="W6" s="38">
        <v>2.53415190857143E-3</v>
      </c>
      <c r="X6" s="38">
        <v>1.58384494285714E-4</v>
      </c>
      <c r="Y6" s="38">
        <v>2.63974157142857E-3</v>
      </c>
      <c r="Z6" s="38">
        <v>1.5838449428571402E-2</v>
      </c>
      <c r="AA6" s="38">
        <v>1.5838449428571402E-2</v>
      </c>
      <c r="AB6" s="38">
        <v>2.9565105599999998E-3</v>
      </c>
      <c r="AC6" s="38">
        <v>4.2235865142857196E-3</v>
      </c>
      <c r="AD6" s="38">
        <v>4.2235865142857099E-2</v>
      </c>
      <c r="AE6" s="38">
        <v>9.5030696571428604E-4</v>
      </c>
      <c r="AF6" s="38">
        <v>0.31676898857142799</v>
      </c>
      <c r="AG6" s="38">
        <v>0.11614862914285699</v>
      </c>
      <c r="AH6" s="38">
        <v>0.22026003672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3</v>
      </c>
      <c r="AP6" s="38">
        <v>7</v>
      </c>
      <c r="AQ6" s="38">
        <v>25</v>
      </c>
      <c r="AR6" s="38">
        <v>3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18</v>
      </c>
      <c r="D7" s="38">
        <v>1069.04589371981</v>
      </c>
      <c r="E7" s="38">
        <v>1218</v>
      </c>
      <c r="F7" s="38">
        <v>4.6875524347826103E-3</v>
      </c>
      <c r="G7" s="38">
        <v>67.6666666666667</v>
      </c>
      <c r="H7" s="38">
        <v>0.10937622347826099</v>
      </c>
      <c r="I7" s="38">
        <v>8.6875971791304393E-2</v>
      </c>
      <c r="J7" s="38">
        <v>9.2626036111304405E-2</v>
      </c>
      <c r="K7" s="38">
        <v>0.105844933977391</v>
      </c>
      <c r="L7" s="38">
        <v>478.636604010783</v>
      </c>
      <c r="M7" s="38">
        <v>0.35156643260869602</v>
      </c>
      <c r="N7" s="38">
        <v>0.328128670434783</v>
      </c>
      <c r="O7" s="38">
        <v>3.28128670434783E-2</v>
      </c>
      <c r="P7" s="38">
        <v>2.5781538391304402E-3</v>
      </c>
      <c r="Q7" s="38">
        <v>1.2656391573912999E-3</v>
      </c>
      <c r="R7" s="38">
        <v>1.8750209739130401E-3</v>
      </c>
      <c r="S7" s="38">
        <v>4.6875524347826098E-5</v>
      </c>
      <c r="T7" s="38">
        <v>4.68755243478261E-4</v>
      </c>
      <c r="U7" s="38">
        <v>1.40626573043478E-3</v>
      </c>
      <c r="V7" s="38">
        <v>6.5625734086956504E-4</v>
      </c>
      <c r="W7" s="38">
        <v>2.25002516869565E-3</v>
      </c>
      <c r="X7" s="38">
        <v>1.4062657304347799E-4</v>
      </c>
      <c r="Y7" s="38">
        <v>2.3437762173912999E-3</v>
      </c>
      <c r="Z7" s="38">
        <v>1.40626573043478E-2</v>
      </c>
      <c r="AA7" s="38">
        <v>1.40626573043478E-2</v>
      </c>
      <c r="AB7" s="38">
        <v>2.6250293634782602E-3</v>
      </c>
      <c r="AC7" s="38">
        <v>3.7500419478260901E-3</v>
      </c>
      <c r="AD7" s="38">
        <v>3.7500419478260903E-2</v>
      </c>
      <c r="AE7" s="38">
        <v>8.4375943826087E-4</v>
      </c>
      <c r="AF7" s="38">
        <v>0.28125314608695701</v>
      </c>
      <c r="AG7" s="38">
        <v>3.1640978934782599E-2</v>
      </c>
      <c r="AH7" s="38">
        <v>0.19556468757913001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0</v>
      </c>
      <c r="AP7" s="38">
        <v>1</v>
      </c>
      <c r="AQ7" s="38">
        <v>17</v>
      </c>
      <c r="AR7" s="38">
        <v>0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3</v>
      </c>
      <c r="D8" s="38">
        <v>1135</v>
      </c>
      <c r="E8" s="38">
        <v>57.8</v>
      </c>
      <c r="F8" s="38">
        <v>2.3617080000000001E-4</v>
      </c>
      <c r="G8" s="38">
        <v>19.266666666666701</v>
      </c>
      <c r="H8" s="38">
        <v>5.0383104E-3</v>
      </c>
      <c r="I8" s="38">
        <v>4.2432020399999996E-3</v>
      </c>
      <c r="J8" s="38">
        <v>4.3927768800000001E-3</v>
      </c>
      <c r="K8" s="38">
        <v>4.7391607199999998E-3</v>
      </c>
      <c r="L8" s="38">
        <v>24.114928046399999</v>
      </c>
      <c r="M8" s="38">
        <v>7.10874108E-2</v>
      </c>
      <c r="N8" s="38">
        <v>2.2436226E-2</v>
      </c>
      <c r="O8" s="38">
        <v>1.6531956000000001E-3</v>
      </c>
      <c r="P8" s="38">
        <v>4.2510744000000001E-4</v>
      </c>
      <c r="Q8" s="38">
        <v>1.4170248000000001E-4</v>
      </c>
      <c r="R8" s="38">
        <v>3.3063911999999998E-4</v>
      </c>
      <c r="S8" s="38">
        <v>1.27532232E-5</v>
      </c>
      <c r="T8" s="38">
        <v>6.3766116000000001E-3</v>
      </c>
      <c r="U8" s="38">
        <v>2.3617080000000001E-4</v>
      </c>
      <c r="V8" s="38">
        <v>6.6127824E-5</v>
      </c>
      <c r="W8" s="38">
        <v>1.1808540000000001E-4</v>
      </c>
      <c r="X8" s="38">
        <v>7.085124E-6</v>
      </c>
      <c r="Y8" s="38">
        <v>1.1808540000000001E-4</v>
      </c>
      <c r="Z8" s="38">
        <v>7.0851240000000004E-4</v>
      </c>
      <c r="AA8" s="38">
        <v>7.0851240000000004E-4</v>
      </c>
      <c r="AB8" s="38">
        <v>1.32255648E-4</v>
      </c>
      <c r="AC8" s="38">
        <v>1.8893664E-4</v>
      </c>
      <c r="AD8" s="38">
        <v>1.8893664000000001E-3</v>
      </c>
      <c r="AE8" s="38">
        <v>4.2510744E-5</v>
      </c>
      <c r="AF8" s="38">
        <v>1.4170248E-2</v>
      </c>
      <c r="AG8" s="38">
        <v>3.542562E-3</v>
      </c>
      <c r="AH8" s="38">
        <v>1.9706091552E-2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0</v>
      </c>
      <c r="AO8" s="38">
        <v>0</v>
      </c>
      <c r="AP8" s="38">
        <v>1</v>
      </c>
      <c r="AQ8" s="38">
        <v>1</v>
      </c>
      <c r="AR8" s="38">
        <v>1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7</v>
      </c>
      <c r="D9" s="38">
        <v>1037</v>
      </c>
      <c r="E9" s="38">
        <v>302.5</v>
      </c>
      <c r="F9" s="38">
        <v>1.129293E-3</v>
      </c>
      <c r="G9" s="38">
        <v>43.214285714285701</v>
      </c>
      <c r="H9" s="38">
        <v>2.2585859999999999E-2</v>
      </c>
      <c r="I9" s="38">
        <v>1.9032351360000001E-2</v>
      </c>
      <c r="J9" s="38">
        <v>1.979274198E-2</v>
      </c>
      <c r="K9" s="38">
        <v>2.1065078760000001E-2</v>
      </c>
      <c r="L9" s="38">
        <v>115.309849644</v>
      </c>
      <c r="M9" s="38">
        <v>0.184074759</v>
      </c>
      <c r="N9" s="38">
        <v>0.100507077</v>
      </c>
      <c r="O9" s="38">
        <v>4.9688891999999998E-3</v>
      </c>
      <c r="P9" s="38">
        <v>7.4533338000000004E-4</v>
      </c>
      <c r="Q9" s="38">
        <v>2.2585859999999999E-4</v>
      </c>
      <c r="R9" s="38">
        <v>5.6464649999999998E-4</v>
      </c>
      <c r="S9" s="38">
        <v>1.129293E-5</v>
      </c>
      <c r="T9" s="38">
        <v>4.9688891999999998E-2</v>
      </c>
      <c r="U9" s="38">
        <v>1.129293E-3</v>
      </c>
      <c r="V9" s="38">
        <v>3.1620204000000002E-4</v>
      </c>
      <c r="W9" s="38">
        <v>1.3551516E-3</v>
      </c>
      <c r="X9" s="38">
        <v>3.3878789999999998E-5</v>
      </c>
      <c r="Y9" s="38">
        <v>5.6464649999999998E-4</v>
      </c>
      <c r="Z9" s="38">
        <v>3.3878789999999999E-3</v>
      </c>
      <c r="AA9" s="38">
        <v>3.3878789999999999E-3</v>
      </c>
      <c r="AB9" s="38">
        <v>6.3240408000000004E-4</v>
      </c>
      <c r="AC9" s="38">
        <v>9.0343439999999997E-4</v>
      </c>
      <c r="AD9" s="38">
        <v>9.0343439999999997E-3</v>
      </c>
      <c r="AE9" s="38">
        <v>2.0327274E-4</v>
      </c>
      <c r="AF9" s="38">
        <v>6.7757579999999998E-2</v>
      </c>
      <c r="AG9" s="38">
        <v>5.6464649999999998E-3</v>
      </c>
      <c r="AH9" s="38">
        <v>9.4228207920000001E-2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1</v>
      </c>
      <c r="AO9" s="38">
        <v>1</v>
      </c>
      <c r="AP9" s="38">
        <v>2</v>
      </c>
      <c r="AQ9" s="38">
        <v>3</v>
      </c>
      <c r="AR9" s="38">
        <v>0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3</v>
      </c>
      <c r="D10" s="38">
        <v>1139.5</v>
      </c>
      <c r="E10" s="38">
        <v>1130</v>
      </c>
      <c r="F10" s="38">
        <v>4.6354860000000003E-3</v>
      </c>
      <c r="G10" s="38">
        <v>376.66666666666703</v>
      </c>
      <c r="H10" s="38">
        <v>0.11434198800000001</v>
      </c>
      <c r="I10" s="38">
        <v>9.5738237520000005E-2</v>
      </c>
      <c r="J10" s="38">
        <v>9.9323013360000004E-2</v>
      </c>
      <c r="K10" s="38">
        <v>0.10717243631999999</v>
      </c>
      <c r="L10" s="38">
        <v>473.320204488</v>
      </c>
      <c r="M10" s="38">
        <v>0.44964214200000002</v>
      </c>
      <c r="N10" s="38">
        <v>0.47977280100000003</v>
      </c>
      <c r="O10" s="38">
        <v>1.34429094E-2</v>
      </c>
      <c r="P10" s="38">
        <v>3.1521304800000002E-3</v>
      </c>
      <c r="Q10" s="38">
        <v>9.2709719999999995E-4</v>
      </c>
      <c r="R10" s="38">
        <v>2.3177430000000001E-3</v>
      </c>
      <c r="S10" s="38">
        <v>2.9203561799999998E-4</v>
      </c>
      <c r="T10" s="38">
        <v>0.80657456400000005</v>
      </c>
      <c r="U10" s="38">
        <v>4.6354860000000003E-3</v>
      </c>
      <c r="V10" s="38">
        <v>5.0990345999999999E-2</v>
      </c>
      <c r="W10" s="38">
        <v>2.3177430000000001E-3</v>
      </c>
      <c r="X10" s="38">
        <v>1.3906458000000001E-4</v>
      </c>
      <c r="Y10" s="38">
        <v>2.3177430000000001E-3</v>
      </c>
      <c r="Z10" s="38">
        <v>0</v>
      </c>
      <c r="AA10" s="38">
        <v>1.3906458E-2</v>
      </c>
      <c r="AB10" s="38">
        <v>2.5958721600000002E-3</v>
      </c>
      <c r="AC10" s="38">
        <v>3.7083887999999998E-3</v>
      </c>
      <c r="AD10" s="38">
        <v>3.7083888000000002E-2</v>
      </c>
      <c r="AE10" s="38">
        <v>8.3438748000000005E-4</v>
      </c>
      <c r="AF10" s="38">
        <v>0.27812915999999999</v>
      </c>
      <c r="AG10" s="38">
        <v>2.3177429999999999E-2</v>
      </c>
      <c r="AH10" s="38">
        <v>15.195123108000001</v>
      </c>
      <c r="AI10" s="38">
        <v>0</v>
      </c>
      <c r="AJ10" s="38">
        <v>0</v>
      </c>
      <c r="AK10" s="38">
        <v>0</v>
      </c>
      <c r="AL10" s="38">
        <v>0</v>
      </c>
      <c r="AM10" s="38">
        <v>1</v>
      </c>
      <c r="AN10" s="38">
        <v>0</v>
      </c>
      <c r="AO10" s="38">
        <v>0</v>
      </c>
      <c r="AP10" s="38">
        <v>0</v>
      </c>
      <c r="AQ10" s="38">
        <v>0</v>
      </c>
      <c r="AR10" s="38">
        <v>2</v>
      </c>
      <c r="AS10" s="38">
        <v>0</v>
      </c>
    </row>
    <row r="11" spans="1:45" x14ac:dyDescent="0.25">
      <c r="A11" s="38" t="s">
        <v>293</v>
      </c>
      <c r="B11" s="38" t="s">
        <v>230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</row>
    <row r="12" spans="1:45" x14ac:dyDescent="0.25">
      <c r="A12" s="38" t="s">
        <v>293</v>
      </c>
      <c r="B12" s="38" t="s">
        <v>231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x14ac:dyDescent="0.25">
      <c r="A13" s="38" t="s">
        <v>293</v>
      </c>
      <c r="B13" s="38" t="s">
        <v>232</v>
      </c>
      <c r="C13" s="38">
        <v>5</v>
      </c>
      <c r="D13" s="38">
        <v>2211.5476190476202</v>
      </c>
      <c r="E13" s="38">
        <v>413</v>
      </c>
      <c r="F13" s="38">
        <v>3.2881289999999999E-3</v>
      </c>
      <c r="G13" s="38">
        <v>82.6</v>
      </c>
      <c r="H13" s="38">
        <v>0.225784858</v>
      </c>
      <c r="I13" s="38">
        <v>0.15969346509999999</v>
      </c>
      <c r="J13" s="38">
        <v>0.1795318434</v>
      </c>
      <c r="K13" s="38">
        <v>0.2090154001</v>
      </c>
      <c r="L13" s="38">
        <v>333.320924859</v>
      </c>
      <c r="M13" s="38">
        <v>2.6864013930000001</v>
      </c>
      <c r="N13" s="38">
        <v>0.371558577</v>
      </c>
      <c r="O13" s="38">
        <v>3.2552477099999998E-2</v>
      </c>
      <c r="P13" s="38">
        <v>8.8779483000000006E-2</v>
      </c>
      <c r="Q13" s="38">
        <v>3.6169419000000001E-2</v>
      </c>
      <c r="R13" s="38">
        <v>6.2474451E-2</v>
      </c>
      <c r="S13" s="38">
        <v>9.5355741000000005E-4</v>
      </c>
      <c r="T13" s="38">
        <v>0.17755896600000001</v>
      </c>
      <c r="U13" s="38">
        <v>6.5762579999999995E-4</v>
      </c>
      <c r="V13" s="38">
        <v>3.2881289999999998E-4</v>
      </c>
      <c r="W13" s="38">
        <v>3.9457548000000002E-2</v>
      </c>
      <c r="X13" s="38">
        <v>4.6033806E-4</v>
      </c>
      <c r="Y13" s="38">
        <v>1.6440644999999999E-3</v>
      </c>
      <c r="Z13" s="38">
        <v>0.16111832100000001</v>
      </c>
      <c r="AA13" s="38">
        <v>0</v>
      </c>
      <c r="AB13" s="38">
        <v>1.84135224E-3</v>
      </c>
      <c r="AC13" s="38">
        <v>0</v>
      </c>
      <c r="AD13" s="38">
        <v>0</v>
      </c>
      <c r="AE13" s="38">
        <v>0</v>
      </c>
      <c r="AF13" s="38">
        <v>1.9268435939999999</v>
      </c>
      <c r="AG13" s="38">
        <v>0.90423547500000001</v>
      </c>
      <c r="AH13" s="38">
        <v>9.7986244200000003E-2</v>
      </c>
      <c r="AI13" s="38">
        <v>0</v>
      </c>
      <c r="AJ13" s="38">
        <v>0</v>
      </c>
      <c r="AK13" s="38">
        <v>0</v>
      </c>
      <c r="AL13" s="38">
        <v>0</v>
      </c>
      <c r="AM13" s="38">
        <v>0</v>
      </c>
      <c r="AN13" s="38">
        <v>2</v>
      </c>
      <c r="AO13" s="38">
        <v>0</v>
      </c>
      <c r="AP13" s="38">
        <v>0</v>
      </c>
      <c r="AQ13" s="38">
        <v>3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1330</v>
      </c>
      <c r="D14" s="38">
        <v>714.76543209876502</v>
      </c>
      <c r="E14" s="38">
        <v>8353.0700000000106</v>
      </c>
      <c r="F14" s="38">
        <v>2.1493748476444401E-2</v>
      </c>
      <c r="G14" s="38">
        <v>6.2805037593985</v>
      </c>
      <c r="H14" s="38">
        <v>1.75532279224294</v>
      </c>
      <c r="I14" s="38">
        <v>1.6137506356114599</v>
      </c>
      <c r="J14" s="38">
        <v>1.6845367139271901</v>
      </c>
      <c r="K14" s="38">
        <v>1.73583512695766</v>
      </c>
      <c r="L14" s="38">
        <v>2194.6836694327699</v>
      </c>
      <c r="M14" s="38">
        <v>61.730045624347802</v>
      </c>
      <c r="N14" s="38">
        <v>1.1391686692515599</v>
      </c>
      <c r="O14" s="38">
        <v>9.4572493296357002E-2</v>
      </c>
      <c r="P14" s="38">
        <v>8.4900306481955496</v>
      </c>
      <c r="Q14" s="38">
        <v>4.8575871556764199</v>
      </c>
      <c r="R14" s="38">
        <v>5.86779333406934</v>
      </c>
      <c r="S14" s="38">
        <v>3.2240622714666701E-3</v>
      </c>
      <c r="T14" s="38">
        <v>21.278810991679901</v>
      </c>
      <c r="U14" s="38">
        <v>2.1493748476444401E-2</v>
      </c>
      <c r="V14" s="38">
        <v>5.8033120886400003E-2</v>
      </c>
      <c r="W14" s="38">
        <v>7.7377494515199702E-3</v>
      </c>
      <c r="X14" s="38">
        <v>7.0929369972266604E-4</v>
      </c>
      <c r="Y14" s="38">
        <v>4.08381221052442E-2</v>
      </c>
      <c r="Z14" s="38">
        <v>0.51584996343467604</v>
      </c>
      <c r="AA14" s="38">
        <v>8.3825619058133197E-2</v>
      </c>
      <c r="AB14" s="38">
        <v>1.2036499146808899E-2</v>
      </c>
      <c r="AC14" s="38">
        <v>3.8688747257599798E-2</v>
      </c>
      <c r="AD14" s="38">
        <v>0.42987496952888898</v>
      </c>
      <c r="AE14" s="38">
        <v>3.8688747257599899E-3</v>
      </c>
      <c r="AF14" s="38">
        <v>1.63352488420977</v>
      </c>
      <c r="AG14" s="38">
        <v>121.439678891913</v>
      </c>
      <c r="AH14" s="38">
        <v>17.2938700241472</v>
      </c>
      <c r="AI14" s="38">
        <v>16</v>
      </c>
      <c r="AJ14" s="38">
        <v>147</v>
      </c>
      <c r="AK14" s="38">
        <v>11</v>
      </c>
      <c r="AL14" s="38">
        <v>96</v>
      </c>
      <c r="AM14" s="38">
        <v>43</v>
      </c>
      <c r="AN14" s="38">
        <v>166</v>
      </c>
      <c r="AO14" s="38">
        <v>218</v>
      </c>
      <c r="AP14" s="38">
        <v>287</v>
      </c>
      <c r="AQ14" s="38">
        <v>294</v>
      </c>
      <c r="AR14" s="38">
        <v>52</v>
      </c>
      <c r="AS14" s="38">
        <v>0</v>
      </c>
    </row>
    <row r="15" spans="1:45" x14ac:dyDescent="0.25">
      <c r="A15" s="38" t="s">
        <v>293</v>
      </c>
      <c r="B15" s="38" t="s">
        <v>234</v>
      </c>
      <c r="C15" s="38">
        <v>4587</v>
      </c>
      <c r="D15" s="38">
        <v>802.59090909090901</v>
      </c>
      <c r="E15" s="38">
        <v>35218.83</v>
      </c>
      <c r="F15" s="38">
        <v>0.101758726032543</v>
      </c>
      <c r="G15" s="38">
        <v>7.6779659908436901</v>
      </c>
      <c r="H15" s="38">
        <v>12.278886274594299</v>
      </c>
      <c r="I15" s="38">
        <v>11.3047160707088</v>
      </c>
      <c r="J15" s="38">
        <v>11.7918011726517</v>
      </c>
      <c r="K15" s="38">
        <v>12.165594892944</v>
      </c>
      <c r="L15" s="38">
        <v>10390.379997730901</v>
      </c>
      <c r="M15" s="38">
        <v>221.834022750956</v>
      </c>
      <c r="N15" s="38">
        <v>6.2072822879851097</v>
      </c>
      <c r="O15" s="38">
        <v>1.0175872603254701</v>
      </c>
      <c r="P15" s="38">
        <v>34.292690672968298</v>
      </c>
      <c r="Q15" s="38">
        <v>12.719840754068599</v>
      </c>
      <c r="R15" s="38">
        <v>27.474856028788299</v>
      </c>
      <c r="S15" s="38">
        <v>7.8354219045064096E-4</v>
      </c>
      <c r="T15" s="38">
        <v>91.379335977225296</v>
      </c>
      <c r="U15" s="38">
        <v>0.54949712057574995</v>
      </c>
      <c r="V15" s="38">
        <v>0.18316570685858399</v>
      </c>
      <c r="W15" s="38">
        <v>3.5615554111391098E-2</v>
      </c>
      <c r="X15" s="38">
        <v>1.9334157946183299E-2</v>
      </c>
      <c r="Y15" s="38">
        <v>8.95476789086391E-2</v>
      </c>
      <c r="Z15" s="38">
        <v>2.3404506987483999E-2</v>
      </c>
      <c r="AA15" s="38">
        <v>0.30527617809763502</v>
      </c>
      <c r="AB15" s="38">
        <v>5.6984886578224897E-2</v>
      </c>
      <c r="AC15" s="38">
        <v>0.111934598635805</v>
      </c>
      <c r="AD15" s="38">
        <v>0.22386919727160901</v>
      </c>
      <c r="AE15" s="38">
        <v>3.1545205070088798E-3</v>
      </c>
      <c r="AF15" s="38">
        <v>4.1721077673344196</v>
      </c>
      <c r="AG15" s="38">
        <v>317.99601885171001</v>
      </c>
      <c r="AH15" s="38">
        <v>54.583380643857197</v>
      </c>
      <c r="AI15" s="38">
        <v>52</v>
      </c>
      <c r="AJ15" s="38">
        <v>225</v>
      </c>
      <c r="AK15" s="38">
        <v>45</v>
      </c>
      <c r="AL15" s="38">
        <v>205</v>
      </c>
      <c r="AM15" s="38">
        <v>183</v>
      </c>
      <c r="AN15" s="38">
        <v>787</v>
      </c>
      <c r="AO15" s="38">
        <v>975</v>
      </c>
      <c r="AP15" s="38">
        <v>1071</v>
      </c>
      <c r="AQ15" s="38">
        <v>870</v>
      </c>
      <c r="AR15" s="38">
        <v>174</v>
      </c>
      <c r="AS15" s="38">
        <v>0</v>
      </c>
    </row>
    <row r="16" spans="1:45" x14ac:dyDescent="0.25">
      <c r="A16" s="38" t="s">
        <v>293</v>
      </c>
      <c r="B16" s="38" t="s">
        <v>235</v>
      </c>
      <c r="C16" s="38">
        <v>4777</v>
      </c>
      <c r="D16" s="38">
        <v>646.30198019802003</v>
      </c>
      <c r="E16" s="38">
        <v>32065.47</v>
      </c>
      <c r="F16" s="38">
        <v>7.4606316325129096E-2</v>
      </c>
      <c r="G16" s="38">
        <v>6.71247016956249</v>
      </c>
      <c r="H16" s="38">
        <v>5.5706049522763301</v>
      </c>
      <c r="I16" s="38">
        <v>5.1130195454822198</v>
      </c>
      <c r="J16" s="38">
        <v>5.3418122488792497</v>
      </c>
      <c r="K16" s="38">
        <v>5.51340677642703</v>
      </c>
      <c r="L16" s="38">
        <v>7617.9017473261802</v>
      </c>
      <c r="M16" s="38">
        <v>234.78607747517199</v>
      </c>
      <c r="N16" s="38">
        <v>3.7676189744190398</v>
      </c>
      <c r="O16" s="38">
        <v>0.67145684692618701</v>
      </c>
      <c r="P16" s="38">
        <v>21.412012785311799</v>
      </c>
      <c r="Q16" s="38">
        <v>10.146459020217801</v>
      </c>
      <c r="R16" s="38">
        <v>3.8049221325813498</v>
      </c>
      <c r="S16" s="38">
        <v>8.2066947957639396E-3</v>
      </c>
      <c r="T16" s="38">
        <v>41.108080295146003</v>
      </c>
      <c r="U16" s="38">
        <v>7.4606316325129096E-2</v>
      </c>
      <c r="V16" s="38">
        <v>0.14175200101774599</v>
      </c>
      <c r="W16" s="38">
        <v>4.4763789795077696E-3</v>
      </c>
      <c r="X16" s="38">
        <v>2.46200843872921E-3</v>
      </c>
      <c r="Y16" s="38">
        <v>0.14175200101774599</v>
      </c>
      <c r="Z16" s="38">
        <v>1.79055159180315</v>
      </c>
      <c r="AA16" s="38">
        <v>0.29096463366800601</v>
      </c>
      <c r="AB16" s="38">
        <v>4.1779537142073497E-2</v>
      </c>
      <c r="AC16" s="38">
        <v>0.134291369385235</v>
      </c>
      <c r="AD16" s="38">
        <v>1.4921263265025499</v>
      </c>
      <c r="AE16" s="38">
        <v>1.3429136938523401E-2</v>
      </c>
      <c r="AF16" s="38">
        <v>5.6700800407098599</v>
      </c>
      <c r="AG16" s="38">
        <v>253.66147550543701</v>
      </c>
      <c r="AH16" s="38">
        <v>42.242096303287497</v>
      </c>
      <c r="AI16" s="38">
        <v>12</v>
      </c>
      <c r="AJ16" s="38">
        <v>78</v>
      </c>
      <c r="AK16" s="38">
        <v>2</v>
      </c>
      <c r="AL16" s="38">
        <v>25</v>
      </c>
      <c r="AM16" s="38">
        <v>55</v>
      </c>
      <c r="AN16" s="38">
        <v>300</v>
      </c>
      <c r="AO16" s="38">
        <v>730</v>
      </c>
      <c r="AP16" s="38">
        <v>1634</v>
      </c>
      <c r="AQ16" s="38">
        <v>1710</v>
      </c>
      <c r="AR16" s="38">
        <v>230</v>
      </c>
      <c r="AS16" s="38">
        <v>1</v>
      </c>
    </row>
    <row r="17" spans="1:45" x14ac:dyDescent="0.25">
      <c r="A17" s="38" t="s">
        <v>293</v>
      </c>
      <c r="B17" s="38" t="s">
        <v>236</v>
      </c>
      <c r="C17" s="38">
        <v>15</v>
      </c>
      <c r="D17" s="38">
        <v>783.53451676528596</v>
      </c>
      <c r="E17" s="38">
        <v>108.8</v>
      </c>
      <c r="F17" s="38">
        <v>3.0689479952662703E-4</v>
      </c>
      <c r="G17" s="38">
        <v>7.2533333333333303</v>
      </c>
      <c r="H17" s="38">
        <v>9.3091422523076898E-3</v>
      </c>
      <c r="I17" s="38">
        <v>8.6298817626887601E-3</v>
      </c>
      <c r="J17" s="38">
        <v>8.9695120074982197E-3</v>
      </c>
      <c r="K17" s="38">
        <v>9.24980925773255E-3</v>
      </c>
      <c r="L17" s="38">
        <v>31.3364141900649</v>
      </c>
      <c r="M17" s="38">
        <v>7.6109910282603596E-2</v>
      </c>
      <c r="N17" s="38">
        <v>3.7594612942011801E-2</v>
      </c>
      <c r="O17" s="38">
        <v>2.14826359668639E-3</v>
      </c>
      <c r="P17" s="38">
        <v>3.0689479952662698E-3</v>
      </c>
      <c r="Q17" s="38">
        <v>4.6034219928994103E-4</v>
      </c>
      <c r="R17" s="38">
        <v>7.67236998816568E-4</v>
      </c>
      <c r="S17" s="38">
        <v>3.06894799526627E-6</v>
      </c>
      <c r="T17" s="38">
        <v>3.06894799526627E-5</v>
      </c>
      <c r="U17" s="38">
        <v>3.3758427947929001E-4</v>
      </c>
      <c r="V17" s="38">
        <v>4.29652719337278E-5</v>
      </c>
      <c r="W17" s="38">
        <v>6.4447907900591699E-6</v>
      </c>
      <c r="X17" s="38">
        <v>9.2068439857988201E-6</v>
      </c>
      <c r="Y17" s="38">
        <v>1.53447399763314E-4</v>
      </c>
      <c r="Z17" s="38">
        <v>9.2068439857988205E-4</v>
      </c>
      <c r="AA17" s="38">
        <v>9.2068439857988205E-4</v>
      </c>
      <c r="AB17" s="38">
        <v>1.7186108773491101E-4</v>
      </c>
      <c r="AC17" s="38">
        <v>2.4551583962130198E-4</v>
      </c>
      <c r="AD17" s="38">
        <v>2.4551583962130201E-3</v>
      </c>
      <c r="AE17" s="38">
        <v>5.52410639147929E-5</v>
      </c>
      <c r="AF17" s="38">
        <v>1.8413687971597599E-2</v>
      </c>
      <c r="AG17" s="38">
        <v>1.15085549822485E-2</v>
      </c>
      <c r="AH17" s="38">
        <v>1.2803651036250901E-2</v>
      </c>
      <c r="AI17" s="38">
        <v>0</v>
      </c>
      <c r="AJ17" s="38">
        <v>1</v>
      </c>
      <c r="AK17" s="38">
        <v>0</v>
      </c>
      <c r="AL17" s="38">
        <v>0</v>
      </c>
      <c r="AM17" s="38">
        <v>0</v>
      </c>
      <c r="AN17" s="38">
        <v>0</v>
      </c>
      <c r="AO17" s="38">
        <v>1</v>
      </c>
      <c r="AP17" s="38">
        <v>5</v>
      </c>
      <c r="AQ17" s="38">
        <v>7</v>
      </c>
      <c r="AR17" s="38">
        <v>1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264</v>
      </c>
      <c r="D18" s="38">
        <v>384.62732919254699</v>
      </c>
      <c r="E18" s="38">
        <v>1507.49</v>
      </c>
      <c r="F18" s="38">
        <v>2.0873586689440999E-3</v>
      </c>
      <c r="G18" s="38">
        <v>5.7101893939393902</v>
      </c>
      <c r="H18" s="38">
        <v>0.32493216613229797</v>
      </c>
      <c r="I18" s="38">
        <v>0.29852012110792597</v>
      </c>
      <c r="J18" s="38">
        <v>0.311378250508621</v>
      </c>
      <c r="K18" s="38">
        <v>0.32136974067063301</v>
      </c>
      <c r="L18" s="38">
        <v>213.13601896854399</v>
      </c>
      <c r="M18" s="38">
        <v>4.0766114804478297</v>
      </c>
      <c r="N18" s="38">
        <v>0.13985303081925499</v>
      </c>
      <c r="O18" s="38">
        <v>1.46115106826087E-2</v>
      </c>
      <c r="P18" s="38">
        <v>0.423733809795653</v>
      </c>
      <c r="Q18" s="38">
        <v>0.28388077897639802</v>
      </c>
      <c r="R18" s="38">
        <v>0.37363720174099502</v>
      </c>
      <c r="S18" s="38">
        <v>7.7232270750931707E-5</v>
      </c>
      <c r="T18" s="38">
        <v>9.1843781433540203E-2</v>
      </c>
      <c r="U18" s="38">
        <v>2.0873586689440999E-3</v>
      </c>
      <c r="V18" s="38">
        <v>3.9659814709937903E-3</v>
      </c>
      <c r="W18" s="38">
        <v>1.25241520136646E-3</v>
      </c>
      <c r="X18" s="38">
        <v>6.8882836075155406E-5</v>
      </c>
      <c r="Y18" s="38">
        <v>3.9659814709937903E-3</v>
      </c>
      <c r="Z18" s="38">
        <v>5.00966080546583E-2</v>
      </c>
      <c r="AA18" s="38">
        <v>8.1406988088819996E-3</v>
      </c>
      <c r="AB18" s="38">
        <v>1.1689208546086999E-3</v>
      </c>
      <c r="AC18" s="38">
        <v>3.7572456040993701E-3</v>
      </c>
      <c r="AD18" s="38">
        <v>4.1747173378882001E-2</v>
      </c>
      <c r="AE18" s="38">
        <v>3.7572456040993799E-4</v>
      </c>
      <c r="AF18" s="38">
        <v>0.158639258839752</v>
      </c>
      <c r="AG18" s="38">
        <v>7.0970194744099304</v>
      </c>
      <c r="AH18" s="38">
        <v>1.18186247835615</v>
      </c>
      <c r="AI18" s="38">
        <v>9</v>
      </c>
      <c r="AJ18" s="38">
        <v>48</v>
      </c>
      <c r="AK18" s="38">
        <v>34</v>
      </c>
      <c r="AL18" s="38">
        <v>80</v>
      </c>
      <c r="AM18" s="38">
        <v>18</v>
      </c>
      <c r="AN18" s="38">
        <v>26</v>
      </c>
      <c r="AO18" s="38">
        <v>23</v>
      </c>
      <c r="AP18" s="38">
        <v>10</v>
      </c>
      <c r="AQ18" s="38">
        <v>14</v>
      </c>
      <c r="AR18" s="38">
        <v>2</v>
      </c>
      <c r="AS18" s="38">
        <v>0</v>
      </c>
    </row>
    <row r="19" spans="1:45" x14ac:dyDescent="0.25">
      <c r="A19" s="38" t="s">
        <v>293</v>
      </c>
      <c r="B19" s="38" t="s">
        <v>238</v>
      </c>
      <c r="C19" s="38">
        <v>43</v>
      </c>
      <c r="D19" s="38">
        <v>116.5</v>
      </c>
      <c r="E19" s="38">
        <v>289.89999999999998</v>
      </c>
      <c r="F19" s="38">
        <v>1.2158406E-4</v>
      </c>
      <c r="G19" s="38">
        <v>6.7418604651162797</v>
      </c>
      <c r="H19" s="38">
        <v>7.4166276600000003E-3</v>
      </c>
      <c r="I19" s="38">
        <v>6.8427508967999996E-3</v>
      </c>
      <c r="J19" s="38">
        <v>7.1296892783999999E-3</v>
      </c>
      <c r="K19" s="38">
        <v>7.3347610595999998E-3</v>
      </c>
      <c r="L19" s="38">
        <v>12.41470519848</v>
      </c>
      <c r="M19" s="38">
        <v>0.60184109699999999</v>
      </c>
      <c r="N19" s="38">
        <v>1.063860525E-2</v>
      </c>
      <c r="O19" s="38">
        <v>1.58059278E-4</v>
      </c>
      <c r="P19" s="38">
        <v>1.264474224E-2</v>
      </c>
      <c r="Q19" s="38">
        <v>5.4712826999999999E-3</v>
      </c>
      <c r="R19" s="38">
        <v>8.6324682600000101E-3</v>
      </c>
      <c r="S19" s="38">
        <v>5.1065305199999999E-6</v>
      </c>
      <c r="T19" s="38">
        <v>6.9302914200000103E-3</v>
      </c>
      <c r="U19" s="38">
        <v>1.2158406E-4</v>
      </c>
      <c r="V19" s="38">
        <v>2.79643338E-4</v>
      </c>
      <c r="W19" s="38">
        <v>4.4986102199999998E-6</v>
      </c>
      <c r="X19" s="38">
        <v>4.0122739799999997E-6</v>
      </c>
      <c r="Y19" s="38">
        <v>2.31009714E-4</v>
      </c>
      <c r="Z19" s="38">
        <v>2.9180174400000002E-3</v>
      </c>
      <c r="AA19" s="38">
        <v>4.7417783400000003E-4</v>
      </c>
      <c r="AB19" s="38">
        <v>6.8087073599999996E-5</v>
      </c>
      <c r="AC19" s="38">
        <v>2.1885130800000001E-4</v>
      </c>
      <c r="AD19" s="38">
        <v>2.4316811999999998E-3</v>
      </c>
      <c r="AE19" s="38">
        <v>2.18851308E-5</v>
      </c>
      <c r="AF19" s="38">
        <v>9.2403885599999999E-3</v>
      </c>
      <c r="AG19" s="38">
        <v>0.13678206749999999</v>
      </c>
      <c r="AH19" s="38">
        <v>8.3333714724000002E-2</v>
      </c>
      <c r="AI19" s="38">
        <v>2</v>
      </c>
      <c r="AJ19" s="38">
        <v>3</v>
      </c>
      <c r="AK19" s="38">
        <v>3</v>
      </c>
      <c r="AL19" s="38">
        <v>29</v>
      </c>
      <c r="AM19" s="38">
        <v>1</v>
      </c>
      <c r="AN19" s="38">
        <v>2</v>
      </c>
      <c r="AO19" s="38">
        <v>0</v>
      </c>
      <c r="AP19" s="38">
        <v>1</v>
      </c>
      <c r="AQ19" s="38">
        <v>2</v>
      </c>
      <c r="AR19" s="38">
        <v>0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313</v>
      </c>
      <c r="D20" s="38">
        <v>157.488372093023</v>
      </c>
      <c r="E20" s="38">
        <v>1796.28</v>
      </c>
      <c r="F20" s="38">
        <v>1.01841556688372E-3</v>
      </c>
      <c r="G20" s="38">
        <v>5.7389137380191704</v>
      </c>
      <c r="H20" s="38">
        <v>6.2462821435534797E-2</v>
      </c>
      <c r="I20" s="38">
        <v>5.7492953469142197E-2</v>
      </c>
      <c r="J20" s="38">
        <v>5.9977887452338501E-2</v>
      </c>
      <c r="K20" s="38">
        <v>6.1756719975829003E-2</v>
      </c>
      <c r="L20" s="38">
        <v>103.988376703363</v>
      </c>
      <c r="M20" s="38">
        <v>2.1203412102519099</v>
      </c>
      <c r="N20" s="38">
        <v>8.4019284267906794E-2</v>
      </c>
      <c r="O20" s="38">
        <v>1.3239402369488299E-3</v>
      </c>
      <c r="P20" s="38">
        <v>0.122209868026047</v>
      </c>
      <c r="Q20" s="38">
        <v>7.84179986500467E-2</v>
      </c>
      <c r="R20" s="38">
        <v>7.0270674114976603E-2</v>
      </c>
      <c r="S20" s="38">
        <v>1.4257817936372101E-4</v>
      </c>
      <c r="T20" s="38">
        <v>0.16192807513451099</v>
      </c>
      <c r="U20" s="38">
        <v>1.01841556688372E-3</v>
      </c>
      <c r="V20" s="38">
        <v>2.3423558038325599E-3</v>
      </c>
      <c r="W20" s="38">
        <v>6.4160180713674299E-5</v>
      </c>
      <c r="X20" s="38">
        <v>3.3607713707162799E-5</v>
      </c>
      <c r="Y20" s="38">
        <v>1.9349895770790701E-3</v>
      </c>
      <c r="Z20" s="38">
        <v>2.4441973605209399E-2</v>
      </c>
      <c r="AA20" s="38">
        <v>3.9718207108465102E-3</v>
      </c>
      <c r="AB20" s="38">
        <v>5.7031271745488403E-4</v>
      </c>
      <c r="AC20" s="38">
        <v>1.8331480203906999E-3</v>
      </c>
      <c r="AD20" s="38">
        <v>2.0368311337674399E-2</v>
      </c>
      <c r="AE20" s="38">
        <v>1.8331480203906999E-4</v>
      </c>
      <c r="AF20" s="38">
        <v>7.7399583083162901E-2</v>
      </c>
      <c r="AG20" s="38">
        <v>1.9604499662511601</v>
      </c>
      <c r="AH20" s="38">
        <v>0.69802202954210202</v>
      </c>
      <c r="AI20" s="38">
        <v>15</v>
      </c>
      <c r="AJ20" s="38">
        <v>48</v>
      </c>
      <c r="AK20" s="38">
        <v>9</v>
      </c>
      <c r="AL20" s="38">
        <v>59</v>
      </c>
      <c r="AM20" s="38">
        <v>17</v>
      </c>
      <c r="AN20" s="38">
        <v>28</v>
      </c>
      <c r="AO20" s="38">
        <v>32</v>
      </c>
      <c r="AP20" s="38">
        <v>43</v>
      </c>
      <c r="AQ20" s="38">
        <v>54</v>
      </c>
      <c r="AR20" s="38">
        <v>8</v>
      </c>
      <c r="AS20" s="38">
        <v>0</v>
      </c>
    </row>
    <row r="21" spans="1:45" x14ac:dyDescent="0.25">
      <c r="A21" s="38" t="s">
        <v>293</v>
      </c>
      <c r="B21" s="38" t="s">
        <v>240</v>
      </c>
      <c r="C21" s="38">
        <v>32</v>
      </c>
      <c r="D21" s="38">
        <v>500</v>
      </c>
      <c r="E21" s="38">
        <v>103</v>
      </c>
      <c r="F21" s="38">
        <v>1.8540000000000001E-4</v>
      </c>
      <c r="G21" s="38">
        <v>3.21875</v>
      </c>
      <c r="H21" s="38">
        <v>1.349712E-2</v>
      </c>
      <c r="I21" s="38">
        <v>1.179144E-2</v>
      </c>
      <c r="J21" s="38">
        <v>1.253304E-2</v>
      </c>
      <c r="K21" s="38">
        <v>1.314486E-2</v>
      </c>
      <c r="L21" s="38">
        <v>18.930823199999999</v>
      </c>
      <c r="M21" s="38">
        <v>0.36208620000000002</v>
      </c>
      <c r="N21" s="38">
        <v>1.24218E-2</v>
      </c>
      <c r="O21" s="38">
        <v>1.2978E-3</v>
      </c>
      <c r="P21" s="38">
        <v>3.7636200000000002E-2</v>
      </c>
      <c r="Q21" s="38">
        <v>2.5214400000000001E-2</v>
      </c>
      <c r="R21" s="38">
        <v>3.3186599999999997E-2</v>
      </c>
      <c r="S21" s="38">
        <v>6.8597999999999999E-6</v>
      </c>
      <c r="T21" s="38">
        <v>5.0243400000000001E-2</v>
      </c>
      <c r="U21" s="38">
        <v>4.8203999999999999E-4</v>
      </c>
      <c r="V21" s="38">
        <v>3.5226000000000002E-4</v>
      </c>
      <c r="W21" s="38">
        <v>1.1124E-4</v>
      </c>
      <c r="X21" s="38">
        <v>6.1182000000000001E-6</v>
      </c>
      <c r="Y21" s="38">
        <v>3.5226000000000002E-4</v>
      </c>
      <c r="Z21" s="38">
        <v>4.4495999999999997E-3</v>
      </c>
      <c r="AA21" s="38">
        <v>7.2305999999999998E-4</v>
      </c>
      <c r="AB21" s="38">
        <v>1.03824E-4</v>
      </c>
      <c r="AC21" s="38">
        <v>3.3372000000000002E-4</v>
      </c>
      <c r="AD21" s="38">
        <v>3.7079999999999999E-3</v>
      </c>
      <c r="AE21" s="38">
        <v>3.3371999999999998E-5</v>
      </c>
      <c r="AF21" s="38">
        <v>1.4090399999999999E-2</v>
      </c>
      <c r="AG21" s="38">
        <v>0.63036000000000003</v>
      </c>
      <c r="AH21" s="38">
        <v>0.10497347999999999</v>
      </c>
      <c r="AI21" s="38">
        <v>2</v>
      </c>
      <c r="AJ21" s="38">
        <v>8</v>
      </c>
      <c r="AK21" s="38">
        <v>4</v>
      </c>
      <c r="AL21" s="38">
        <v>4</v>
      </c>
      <c r="AM21" s="38">
        <v>9</v>
      </c>
      <c r="AN21" s="38">
        <v>3</v>
      </c>
      <c r="AO21" s="38">
        <v>0</v>
      </c>
      <c r="AP21" s="38">
        <v>2</v>
      </c>
      <c r="AQ21" s="38">
        <v>0</v>
      </c>
      <c r="AR21" s="38">
        <v>0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58</v>
      </c>
      <c r="D22" s="38">
        <v>500</v>
      </c>
      <c r="E22" s="38">
        <v>475.2</v>
      </c>
      <c r="F22" s="38">
        <v>8.5536E-4</v>
      </c>
      <c r="G22" s="38">
        <v>8.1931034482758598</v>
      </c>
      <c r="H22" s="38">
        <v>3.1135104E-2</v>
      </c>
      <c r="I22" s="38">
        <v>2.7200447999999999E-2</v>
      </c>
      <c r="J22" s="38">
        <v>2.8911168000000001E-2</v>
      </c>
      <c r="K22" s="38">
        <v>3.0279744000000001E-2</v>
      </c>
      <c r="L22" s="38">
        <v>87.275802240000004</v>
      </c>
      <c r="M22" s="38">
        <v>0.66547007999999996</v>
      </c>
      <c r="N22" s="38">
        <v>3.1648320000000001E-2</v>
      </c>
      <c r="O22" s="38">
        <v>5.9875199999999996E-3</v>
      </c>
      <c r="P22" s="38">
        <v>6.8428799999999998E-2</v>
      </c>
      <c r="Q22" s="38">
        <v>3.8491200000000003E-2</v>
      </c>
      <c r="R22" s="38">
        <v>5.1321600000000002E-2</v>
      </c>
      <c r="S22" s="38">
        <v>4.2768000000000001E-5</v>
      </c>
      <c r="T22" s="38">
        <v>0.11632896</v>
      </c>
      <c r="U22" s="38">
        <v>2.2239360000000001E-3</v>
      </c>
      <c r="V22" s="38">
        <v>6.0730560000000003E-4</v>
      </c>
      <c r="W22" s="38">
        <v>5.0466240000000004E-4</v>
      </c>
      <c r="X22" s="38">
        <v>2.9082240000000002E-4</v>
      </c>
      <c r="Y22" s="38">
        <v>1.0606464000000001E-3</v>
      </c>
      <c r="Z22" s="38">
        <v>6.0046272000000003E-3</v>
      </c>
      <c r="AA22" s="38">
        <v>4.9012127999999997E-3</v>
      </c>
      <c r="AB22" s="38">
        <v>2.395008E-4</v>
      </c>
      <c r="AC22" s="38">
        <v>6.7573440000000002E-4</v>
      </c>
      <c r="AD22" s="38">
        <v>1.61320896E-2</v>
      </c>
      <c r="AE22" s="38">
        <v>3.84912E-4</v>
      </c>
      <c r="AF22" s="38">
        <v>0.12659328</v>
      </c>
      <c r="AG22" s="38">
        <v>0.96228000000000002</v>
      </c>
      <c r="AH22" s="38">
        <v>0.1809770688</v>
      </c>
      <c r="AI22" s="38">
        <v>0</v>
      </c>
      <c r="AJ22" s="38">
        <v>4</v>
      </c>
      <c r="AK22" s="38">
        <v>0</v>
      </c>
      <c r="AL22" s="38">
        <v>6</v>
      </c>
      <c r="AM22" s="38">
        <v>12</v>
      </c>
      <c r="AN22" s="38">
        <v>1</v>
      </c>
      <c r="AO22" s="38">
        <v>1</v>
      </c>
      <c r="AP22" s="38">
        <v>7</v>
      </c>
      <c r="AQ22" s="38">
        <v>19</v>
      </c>
      <c r="AR22" s="38">
        <v>8</v>
      </c>
      <c r="AS22" s="38">
        <v>0</v>
      </c>
    </row>
    <row r="23" spans="1:45" x14ac:dyDescent="0.25">
      <c r="A23" s="38" t="s">
        <v>293</v>
      </c>
      <c r="B23" s="38" t="s">
        <v>242</v>
      </c>
      <c r="C23" s="38">
        <v>6648</v>
      </c>
      <c r="D23" s="38">
        <v>1028.05728531572</v>
      </c>
      <c r="E23" s="38">
        <v>125756.879999999</v>
      </c>
      <c r="F23" s="38">
        <v>0.46542699598526999</v>
      </c>
      <c r="G23" s="38">
        <v>18.916498194945699</v>
      </c>
      <c r="H23" s="38">
        <v>1.39628098795581E-2</v>
      </c>
      <c r="I23" s="38">
        <v>1.39628098795581E-2</v>
      </c>
      <c r="J23" s="38">
        <v>1.39628098795581E-2</v>
      </c>
      <c r="K23" s="38">
        <v>1.39628098795581E-2</v>
      </c>
      <c r="L23" s="38">
        <v>25968.964667993601</v>
      </c>
      <c r="M23" s="38">
        <v>2.9554614245064399</v>
      </c>
      <c r="N23" s="38">
        <v>7.8492472769084598</v>
      </c>
      <c r="O23" s="38">
        <v>0.23271349799263499</v>
      </c>
      <c r="P23" s="38">
        <v>0.63298071453993598</v>
      </c>
      <c r="Q23" s="38">
        <v>0.66323346927899196</v>
      </c>
      <c r="R23" s="38">
        <v>0.124734434924056</v>
      </c>
      <c r="S23" s="38">
        <v>4.5844559104548201E-4</v>
      </c>
      <c r="T23" s="38">
        <v>0</v>
      </c>
      <c r="U23" s="38">
        <v>5.11969695583803E-5</v>
      </c>
      <c r="V23" s="38">
        <v>5.7247520506187199E-2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1.39628098795581E-2</v>
      </c>
      <c r="AC23" s="38">
        <v>0</v>
      </c>
      <c r="AD23" s="38">
        <v>0</v>
      </c>
      <c r="AE23" s="38">
        <v>0</v>
      </c>
      <c r="AF23" s="38">
        <v>0</v>
      </c>
      <c r="AG23" s="38">
        <v>16.580836731974902</v>
      </c>
      <c r="AH23" s="38">
        <v>17.059761110844299</v>
      </c>
      <c r="AI23" s="38">
        <v>1</v>
      </c>
      <c r="AJ23" s="38">
        <v>0</v>
      </c>
      <c r="AK23" s="38">
        <v>3</v>
      </c>
      <c r="AL23" s="38">
        <v>27</v>
      </c>
      <c r="AM23" s="38">
        <v>2649</v>
      </c>
      <c r="AN23" s="38">
        <v>1846</v>
      </c>
      <c r="AO23" s="38">
        <v>558</v>
      </c>
      <c r="AP23" s="38">
        <v>692</v>
      </c>
      <c r="AQ23" s="38">
        <v>712</v>
      </c>
      <c r="AR23" s="38">
        <v>142</v>
      </c>
      <c r="AS23" s="38">
        <v>18</v>
      </c>
    </row>
    <row r="24" spans="1:45" x14ac:dyDescent="0.25">
      <c r="A24" s="38" t="s">
        <v>293</v>
      </c>
      <c r="B24" s="38" t="s">
        <v>243</v>
      </c>
      <c r="C24" s="38">
        <v>3318</v>
      </c>
      <c r="D24" s="38">
        <v>1002.25507338563</v>
      </c>
      <c r="E24" s="38">
        <v>124340.799999999</v>
      </c>
      <c r="F24" s="38">
        <v>0.44863631146377903</v>
      </c>
      <c r="G24" s="38">
        <v>37.4746232670281</v>
      </c>
      <c r="H24" s="38">
        <v>1.3459089343913299E-2</v>
      </c>
      <c r="I24" s="38">
        <v>1.3459089343913299E-2</v>
      </c>
      <c r="J24" s="38">
        <v>1.3459089343913299E-2</v>
      </c>
      <c r="K24" s="38">
        <v>1.3459089343913299E-2</v>
      </c>
      <c r="L24" s="38">
        <v>25032.111634433099</v>
      </c>
      <c r="M24" s="38">
        <v>2.8488405777950301</v>
      </c>
      <c r="N24" s="38">
        <v>12.842041863223001</v>
      </c>
      <c r="O24" s="38">
        <v>0.22431815573189001</v>
      </c>
      <c r="P24" s="38">
        <v>0.610145383590739</v>
      </c>
      <c r="Q24" s="38">
        <v>0.63930674383588804</v>
      </c>
      <c r="R24" s="38">
        <v>0.120234531472294</v>
      </c>
      <c r="S24" s="38">
        <v>4.4190676679181997E-4</v>
      </c>
      <c r="T24" s="38">
        <v>0</v>
      </c>
      <c r="U24" s="38">
        <v>4.9349994261015802E-5</v>
      </c>
      <c r="V24" s="38">
        <v>5.5182266310043998E-2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1.3459089343913299E-2</v>
      </c>
      <c r="AC24" s="38">
        <v>0</v>
      </c>
      <c r="AD24" s="38">
        <v>0</v>
      </c>
      <c r="AE24" s="38">
        <v>0</v>
      </c>
      <c r="AF24" s="38">
        <v>0</v>
      </c>
      <c r="AG24" s="38">
        <v>15.9826685958972</v>
      </c>
      <c r="AH24" s="38">
        <v>16.444315360393301</v>
      </c>
      <c r="AI24" s="38">
        <v>0</v>
      </c>
      <c r="AJ24" s="38">
        <v>1</v>
      </c>
      <c r="AK24" s="38">
        <v>0</v>
      </c>
      <c r="AL24" s="38">
        <v>2</v>
      </c>
      <c r="AM24" s="38">
        <v>822</v>
      </c>
      <c r="AN24" s="38">
        <v>1515</v>
      </c>
      <c r="AO24" s="38">
        <v>448</v>
      </c>
      <c r="AP24" s="38">
        <v>249</v>
      </c>
      <c r="AQ24" s="38">
        <v>237</v>
      </c>
      <c r="AR24" s="38">
        <v>42</v>
      </c>
      <c r="AS24" s="38">
        <v>2</v>
      </c>
    </row>
    <row r="25" spans="1:45" x14ac:dyDescent="0.25">
      <c r="A25" s="38" t="s">
        <v>293</v>
      </c>
      <c r="B25" s="38" t="s">
        <v>244</v>
      </c>
      <c r="C25" s="38">
        <v>3341</v>
      </c>
      <c r="D25" s="38">
        <v>1024.34639484339</v>
      </c>
      <c r="E25" s="38">
        <v>437222.5</v>
      </c>
      <c r="F25" s="38">
        <v>1.6123222498298899</v>
      </c>
      <c r="G25" s="38">
        <v>130.865758754864</v>
      </c>
      <c r="H25" s="38">
        <v>4.83696674948964E-2</v>
      </c>
      <c r="I25" s="38">
        <v>4.83696674948964E-2</v>
      </c>
      <c r="J25" s="38">
        <v>4.83696674948964E-2</v>
      </c>
      <c r="K25" s="38">
        <v>4.83696674948964E-2</v>
      </c>
      <c r="L25" s="38">
        <v>89961.132251508796</v>
      </c>
      <c r="M25" s="38">
        <v>10.2382462864198</v>
      </c>
      <c r="N25" s="38">
        <v>50.631879636196103</v>
      </c>
      <c r="O25" s="38">
        <v>0.80616112491494496</v>
      </c>
      <c r="P25" s="38">
        <v>2.1927582597686599</v>
      </c>
      <c r="Q25" s="38">
        <v>2.2975592060075698</v>
      </c>
      <c r="R25" s="38">
        <v>0.43210236295440901</v>
      </c>
      <c r="S25" s="38">
        <v>1.5881374160824299E-3</v>
      </c>
      <c r="T25" s="38">
        <v>0</v>
      </c>
      <c r="U25" s="38">
        <v>1.77355447481287E-4</v>
      </c>
      <c r="V25" s="38">
        <v>0.19831563672907601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4.83696674948964E-2</v>
      </c>
      <c r="AC25" s="38">
        <v>0</v>
      </c>
      <c r="AD25" s="38">
        <v>0</v>
      </c>
      <c r="AE25" s="38">
        <v>0</v>
      </c>
      <c r="AF25" s="38">
        <v>0</v>
      </c>
      <c r="AG25" s="38">
        <v>57.438980150189998</v>
      </c>
      <c r="AH25" s="38">
        <v>59.098059745264003</v>
      </c>
      <c r="AI25" s="38">
        <v>1</v>
      </c>
      <c r="AJ25" s="38">
        <v>0</v>
      </c>
      <c r="AK25" s="38">
        <v>1</v>
      </c>
      <c r="AL25" s="38">
        <v>5</v>
      </c>
      <c r="AM25" s="38">
        <v>745</v>
      </c>
      <c r="AN25" s="38">
        <v>1603</v>
      </c>
      <c r="AO25" s="38">
        <v>446</v>
      </c>
      <c r="AP25" s="38">
        <v>266</v>
      </c>
      <c r="AQ25" s="38">
        <v>232</v>
      </c>
      <c r="AR25" s="38">
        <v>39</v>
      </c>
      <c r="AS25" s="38">
        <v>3</v>
      </c>
    </row>
    <row r="26" spans="1:45" x14ac:dyDescent="0.25">
      <c r="A26" s="38" t="s">
        <v>293</v>
      </c>
      <c r="B26" s="38" t="s">
        <v>245</v>
      </c>
      <c r="C26" s="38">
        <v>9967</v>
      </c>
      <c r="D26" s="38">
        <v>325</v>
      </c>
      <c r="E26" s="38">
        <v>182484.57999999801</v>
      </c>
      <c r="F26" s="38">
        <v>0.213506958599989</v>
      </c>
      <c r="G26" s="38">
        <v>18.308877295073501</v>
      </c>
      <c r="H26" s="38">
        <v>6.4052087580007896E-3</v>
      </c>
      <c r="I26" s="38">
        <v>6.4052087580007896E-3</v>
      </c>
      <c r="J26" s="38">
        <v>6.4052087580007896E-3</v>
      </c>
      <c r="K26" s="38">
        <v>6.4052087580007896E-3</v>
      </c>
      <c r="L26" s="38">
        <v>11912.8342620446</v>
      </c>
      <c r="M26" s="38">
        <v>1.3557691871100399</v>
      </c>
      <c r="N26" s="38">
        <v>10.2089173435199</v>
      </c>
      <c r="O26" s="38">
        <v>0.106753479299995</v>
      </c>
      <c r="P26" s="38">
        <v>0.29036946369595601</v>
      </c>
      <c r="Q26" s="38">
        <v>0.30424741600501898</v>
      </c>
      <c r="R26" s="38">
        <v>5.7219864904797399E-2</v>
      </c>
      <c r="S26" s="38">
        <v>2.1030435422098999E-4</v>
      </c>
      <c r="T26" s="38">
        <v>0</v>
      </c>
      <c r="U26" s="38">
        <v>2.34857654459994E-5</v>
      </c>
      <c r="V26" s="38">
        <v>2.6261355907801199E-2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6.4052087580007896E-3</v>
      </c>
      <c r="AC26" s="38">
        <v>0</v>
      </c>
      <c r="AD26" s="38">
        <v>0</v>
      </c>
      <c r="AE26" s="38">
        <v>0</v>
      </c>
      <c r="AF26" s="38">
        <v>0</v>
      </c>
      <c r="AG26" s="38">
        <v>7.6061854001246898</v>
      </c>
      <c r="AH26" s="38">
        <v>7.8258840605248601</v>
      </c>
      <c r="AI26" s="38">
        <v>0</v>
      </c>
      <c r="AJ26" s="38">
        <v>10</v>
      </c>
      <c r="AK26" s="38">
        <v>5</v>
      </c>
      <c r="AL26" s="38">
        <v>179</v>
      </c>
      <c r="AM26" s="38">
        <v>6458</v>
      </c>
      <c r="AN26" s="38">
        <v>1010</v>
      </c>
      <c r="AO26" s="38">
        <v>205</v>
      </c>
      <c r="AP26" s="38">
        <v>109</v>
      </c>
      <c r="AQ26" s="38">
        <v>92</v>
      </c>
      <c r="AR26" s="38">
        <v>48</v>
      </c>
      <c r="AS26" s="38">
        <v>1851</v>
      </c>
    </row>
    <row r="27" spans="1:45" x14ac:dyDescent="0.25">
      <c r="A27" s="38" t="s">
        <v>293</v>
      </c>
      <c r="B27" s="38" t="s">
        <v>246</v>
      </c>
      <c r="C27" s="38">
        <v>147</v>
      </c>
      <c r="D27" s="38">
        <v>325</v>
      </c>
      <c r="E27" s="38">
        <v>1230.6099999999999</v>
      </c>
      <c r="F27" s="38">
        <v>1.4398137000000001E-3</v>
      </c>
      <c r="G27" s="38">
        <v>8.3714965986394496</v>
      </c>
      <c r="H27" s="38">
        <v>4.3194411000000099E-5</v>
      </c>
      <c r="I27" s="38">
        <v>4.3194411000000099E-5</v>
      </c>
      <c r="J27" s="38">
        <v>4.3194411000000099E-5</v>
      </c>
      <c r="K27" s="38">
        <v>4.3194411000000099E-5</v>
      </c>
      <c r="L27" s="38">
        <v>80.335845205200101</v>
      </c>
      <c r="M27" s="38">
        <v>9.1428169949999902E-3</v>
      </c>
      <c r="N27" s="38">
        <v>8.1870022079999896E-2</v>
      </c>
      <c r="O27" s="38">
        <v>7.1990684999999896E-4</v>
      </c>
      <c r="P27" s="38">
        <v>1.9581466320000001E-3</v>
      </c>
      <c r="Q27" s="38">
        <v>2.0517345224999998E-3</v>
      </c>
      <c r="R27" s="38">
        <v>3.8587007159999998E-4</v>
      </c>
      <c r="S27" s="38">
        <v>1.4182164945000001E-6</v>
      </c>
      <c r="T27" s="38">
        <v>0</v>
      </c>
      <c r="U27" s="38">
        <v>1.58379507E-7</v>
      </c>
      <c r="V27" s="38">
        <v>1.7709708509999999E-4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4.3194411000000099E-5</v>
      </c>
      <c r="AC27" s="38">
        <v>0</v>
      </c>
      <c r="AD27" s="38">
        <v>0</v>
      </c>
      <c r="AE27" s="38">
        <v>0</v>
      </c>
      <c r="AF27" s="38">
        <v>0</v>
      </c>
      <c r="AG27" s="38">
        <v>5.1293363062500097E-2</v>
      </c>
      <c r="AH27" s="38">
        <v>5.2774931359799999E-2</v>
      </c>
      <c r="AI27" s="38">
        <v>0</v>
      </c>
      <c r="AJ27" s="38">
        <v>0</v>
      </c>
      <c r="AK27" s="38">
        <v>0</v>
      </c>
      <c r="AL27" s="38">
        <v>1</v>
      </c>
      <c r="AM27" s="38">
        <v>46</v>
      </c>
      <c r="AN27" s="38">
        <v>67</v>
      </c>
      <c r="AO27" s="38">
        <v>7</v>
      </c>
      <c r="AP27" s="38">
        <v>4</v>
      </c>
      <c r="AQ27" s="38">
        <v>19</v>
      </c>
      <c r="AR27" s="38">
        <v>0</v>
      </c>
      <c r="AS27" s="38">
        <v>3</v>
      </c>
    </row>
    <row r="28" spans="1:45" x14ac:dyDescent="0.25">
      <c r="A28" s="38" t="s">
        <v>293</v>
      </c>
      <c r="B28" s="38" t="s">
        <v>247</v>
      </c>
      <c r="C28" s="38">
        <v>1176</v>
      </c>
      <c r="D28" s="38">
        <v>428.99050797253398</v>
      </c>
      <c r="E28" s="38">
        <v>5382.19</v>
      </c>
      <c r="F28" s="38">
        <v>8.3120703195768194E-3</v>
      </c>
      <c r="G28" s="38">
        <v>4.5766921768707496</v>
      </c>
      <c r="H28" s="38">
        <v>2.49362109587309E-4</v>
      </c>
      <c r="I28" s="38">
        <v>2.49362109587309E-4</v>
      </c>
      <c r="J28" s="38">
        <v>2.49362109587309E-4</v>
      </c>
      <c r="K28" s="38">
        <v>2.49362109587309E-4</v>
      </c>
      <c r="L28" s="38">
        <v>463.78027555111601</v>
      </c>
      <c r="M28" s="38">
        <v>5.2781646529313303E-2</v>
      </c>
      <c r="N28" s="38">
        <v>0.247060305498807</v>
      </c>
      <c r="O28" s="38">
        <v>4.1560351597884097E-3</v>
      </c>
      <c r="P28" s="38">
        <v>1.1304415634624599E-2</v>
      </c>
      <c r="Q28" s="38">
        <v>1.18447002053971E-2</v>
      </c>
      <c r="R28" s="38">
        <v>2.2276348456466101E-3</v>
      </c>
      <c r="S28" s="38">
        <v>8.1873892647832503E-6</v>
      </c>
      <c r="T28" s="38">
        <v>0</v>
      </c>
      <c r="U28" s="38">
        <v>9.1432773515345696E-7</v>
      </c>
      <c r="V28" s="38">
        <v>1.0223846493079599E-3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2.49362109587309E-4</v>
      </c>
      <c r="AC28" s="38">
        <v>0</v>
      </c>
      <c r="AD28" s="38">
        <v>0</v>
      </c>
      <c r="AE28" s="38">
        <v>0</v>
      </c>
      <c r="AF28" s="38">
        <v>0</v>
      </c>
      <c r="AG28" s="38">
        <v>0.29611750513492702</v>
      </c>
      <c r="AH28" s="38">
        <v>0.30467062549377</v>
      </c>
      <c r="AI28" s="38">
        <v>0</v>
      </c>
      <c r="AJ28" s="38">
        <v>36</v>
      </c>
      <c r="AK28" s="38">
        <v>24</v>
      </c>
      <c r="AL28" s="38">
        <v>95</v>
      </c>
      <c r="AM28" s="38">
        <v>337</v>
      </c>
      <c r="AN28" s="38">
        <v>70</v>
      </c>
      <c r="AO28" s="38">
        <v>67</v>
      </c>
      <c r="AP28" s="38">
        <v>36</v>
      </c>
      <c r="AQ28" s="38">
        <v>14</v>
      </c>
      <c r="AR28" s="38">
        <v>5</v>
      </c>
      <c r="AS28" s="38">
        <v>492</v>
      </c>
    </row>
    <row r="29" spans="1:45" x14ac:dyDescent="0.25">
      <c r="A29" s="38" t="s">
        <v>293</v>
      </c>
      <c r="B29" s="38" t="s">
        <v>248</v>
      </c>
      <c r="C29" s="38">
        <v>12351</v>
      </c>
      <c r="D29" s="38">
        <v>985.79070632222101</v>
      </c>
      <c r="E29" s="38">
        <v>263692.88</v>
      </c>
      <c r="F29" s="38">
        <v>0.93580556553840499</v>
      </c>
      <c r="G29" s="38">
        <v>21.3499214638491</v>
      </c>
      <c r="H29" s="38">
        <v>2.8074166966153301E-2</v>
      </c>
      <c r="I29" s="38">
        <v>2.8074166966153301E-2</v>
      </c>
      <c r="J29" s="38">
        <v>2.8074166966153301E-2</v>
      </c>
      <c r="K29" s="38">
        <v>2.8074166966153301E-2</v>
      </c>
      <c r="L29" s="38">
        <v>52214.207334781902</v>
      </c>
      <c r="M29" s="38">
        <v>5.9423653411687303</v>
      </c>
      <c r="N29" s="38">
        <v>15.7215335010453</v>
      </c>
      <c r="O29" s="38">
        <v>0.467902782769203</v>
      </c>
      <c r="P29" s="38">
        <v>1.2726955691322499</v>
      </c>
      <c r="Q29" s="38">
        <v>1.33352293089228</v>
      </c>
      <c r="R29" s="38">
        <v>0.250795891564283</v>
      </c>
      <c r="S29" s="38">
        <v>9.2176848205536004E-4</v>
      </c>
      <c r="T29" s="38">
        <v>0</v>
      </c>
      <c r="U29" s="38">
        <v>1.0293861220923101E-4</v>
      </c>
      <c r="V29" s="38">
        <v>0.115104084561227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2.8074166966153301E-2</v>
      </c>
      <c r="AC29" s="38">
        <v>0</v>
      </c>
      <c r="AD29" s="38">
        <v>0</v>
      </c>
      <c r="AE29" s="38">
        <v>0</v>
      </c>
      <c r="AF29" s="38">
        <v>0</v>
      </c>
      <c r="AG29" s="38">
        <v>33.338073272306197</v>
      </c>
      <c r="AH29" s="38">
        <v>34.301017199245798</v>
      </c>
      <c r="AI29" s="38">
        <v>2</v>
      </c>
      <c r="AJ29" s="38">
        <v>1</v>
      </c>
      <c r="AK29" s="38">
        <v>1</v>
      </c>
      <c r="AL29" s="38">
        <v>12</v>
      </c>
      <c r="AM29" s="38">
        <v>2129</v>
      </c>
      <c r="AN29" s="38">
        <v>3998</v>
      </c>
      <c r="AO29" s="38">
        <v>2260</v>
      </c>
      <c r="AP29" s="38">
        <v>1412</v>
      </c>
      <c r="AQ29" s="38">
        <v>2125</v>
      </c>
      <c r="AR29" s="38">
        <v>392</v>
      </c>
      <c r="AS29" s="38">
        <v>19</v>
      </c>
    </row>
    <row r="30" spans="1:45" x14ac:dyDescent="0.25">
      <c r="A30" s="38" t="s">
        <v>293</v>
      </c>
      <c r="B30" s="38" t="s">
        <v>249</v>
      </c>
      <c r="C30" s="38">
        <v>89</v>
      </c>
      <c r="D30" s="38">
        <v>1000</v>
      </c>
      <c r="E30" s="38">
        <v>5647.24</v>
      </c>
      <c r="F30" s="38">
        <v>2.0330063999999998E-2</v>
      </c>
      <c r="G30" s="38">
        <v>63.452134831460697</v>
      </c>
      <c r="H30" s="38">
        <v>6.0990192000000005E-4</v>
      </c>
      <c r="I30" s="38">
        <v>6.0990192000000005E-4</v>
      </c>
      <c r="J30" s="38">
        <v>6.0990192000000005E-4</v>
      </c>
      <c r="K30" s="38">
        <v>6.0990192000000005E-4</v>
      </c>
      <c r="L30" s="38">
        <v>1134.3362509440001</v>
      </c>
      <c r="M30" s="38">
        <v>0.12909590639999999</v>
      </c>
      <c r="N30" s="38">
        <v>0.45742643999999999</v>
      </c>
      <c r="O30" s="38">
        <v>1.0165031999999999E-2</v>
      </c>
      <c r="P30" s="38">
        <v>2.764888704E-2</v>
      </c>
      <c r="Q30" s="38">
        <v>2.8970341199999999E-2</v>
      </c>
      <c r="R30" s="38">
        <v>5.4484571519999997E-3</v>
      </c>
      <c r="S30" s="38">
        <v>2.0025113040000001E-5</v>
      </c>
      <c r="T30" s="38">
        <v>0</v>
      </c>
      <c r="U30" s="38">
        <v>2.2363070399999998E-6</v>
      </c>
      <c r="V30" s="38">
        <v>2.5005978719999998E-3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6.0990192000000005E-4</v>
      </c>
      <c r="AC30" s="38">
        <v>0</v>
      </c>
      <c r="AD30" s="38">
        <v>0</v>
      </c>
      <c r="AE30" s="38">
        <v>0</v>
      </c>
      <c r="AF30" s="38">
        <v>0</v>
      </c>
      <c r="AG30" s="38">
        <v>0.72425852999999996</v>
      </c>
      <c r="AH30" s="38">
        <v>0.74517816585600005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3</v>
      </c>
      <c r="AO30" s="38">
        <v>2</v>
      </c>
      <c r="AP30" s="38">
        <v>28</v>
      </c>
      <c r="AQ30" s="38">
        <v>54</v>
      </c>
      <c r="AR30" s="38">
        <v>2</v>
      </c>
      <c r="AS30" s="38">
        <v>0</v>
      </c>
    </row>
    <row r="31" spans="1:45" x14ac:dyDescent="0.25">
      <c r="A31" s="38" t="s">
        <v>293</v>
      </c>
      <c r="B31" s="38" t="s">
        <v>250</v>
      </c>
      <c r="C31" s="38">
        <v>3</v>
      </c>
      <c r="D31" s="38">
        <v>1000</v>
      </c>
      <c r="E31" s="38">
        <v>325.5</v>
      </c>
      <c r="F31" s="38">
        <v>1.1718E-3</v>
      </c>
      <c r="G31" s="38">
        <v>108.5</v>
      </c>
      <c r="H31" s="38">
        <v>3.5154000000000003E-5</v>
      </c>
      <c r="I31" s="38">
        <v>3.5154000000000003E-5</v>
      </c>
      <c r="J31" s="38">
        <v>3.5154000000000003E-5</v>
      </c>
      <c r="K31" s="38">
        <v>3.5154000000000003E-5</v>
      </c>
      <c r="L31" s="38">
        <v>65.381752800000001</v>
      </c>
      <c r="M31" s="38">
        <v>7.4409300000000001E-3</v>
      </c>
      <c r="N31" s="38">
        <v>2.63655E-2</v>
      </c>
      <c r="O31" s="38">
        <v>5.8589999999999998E-4</v>
      </c>
      <c r="P31" s="38">
        <v>1.593648E-3</v>
      </c>
      <c r="Q31" s="38">
        <v>1.6698150000000001E-3</v>
      </c>
      <c r="R31" s="38">
        <v>3.1404239999999997E-4</v>
      </c>
      <c r="S31" s="38">
        <v>1.1542230000000001E-6</v>
      </c>
      <c r="T31" s="38">
        <v>0</v>
      </c>
      <c r="U31" s="38">
        <v>1.2889799999999999E-7</v>
      </c>
      <c r="V31" s="38">
        <v>1.4413140000000001E-4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3.5154000000000003E-5</v>
      </c>
      <c r="AC31" s="38">
        <v>0</v>
      </c>
      <c r="AD31" s="38">
        <v>0</v>
      </c>
      <c r="AE31" s="38">
        <v>0</v>
      </c>
      <c r="AF31" s="38">
        <v>0</v>
      </c>
      <c r="AG31" s="38">
        <v>4.1745375000000001E-2</v>
      </c>
      <c r="AH31" s="38">
        <v>4.2951157199999999E-2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1</v>
      </c>
      <c r="AO31" s="38">
        <v>0</v>
      </c>
      <c r="AP31" s="38">
        <v>0</v>
      </c>
      <c r="AQ31" s="38">
        <v>2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2</v>
      </c>
      <c r="D33" s="38">
        <v>1000</v>
      </c>
      <c r="E33" s="38">
        <v>65.5</v>
      </c>
      <c r="F33" s="38">
        <v>2.3580000000000001E-4</v>
      </c>
      <c r="G33" s="38">
        <v>32.75</v>
      </c>
      <c r="H33" s="38">
        <v>7.0740000000000004E-6</v>
      </c>
      <c r="I33" s="38">
        <v>7.0740000000000004E-6</v>
      </c>
      <c r="J33" s="38">
        <v>7.0740000000000004E-6</v>
      </c>
      <c r="K33" s="38">
        <v>7.0740000000000004E-6</v>
      </c>
      <c r="L33" s="38">
        <v>13.156696800000001</v>
      </c>
      <c r="M33" s="38">
        <v>1.4973300000000001E-3</v>
      </c>
      <c r="N33" s="38">
        <v>4.2443999999999997E-3</v>
      </c>
      <c r="O33" s="38">
        <v>1.1790000000000001E-4</v>
      </c>
      <c r="P33" s="38">
        <v>3.2068800000000002E-4</v>
      </c>
      <c r="Q33" s="38">
        <v>3.36015E-4</v>
      </c>
      <c r="R33" s="38">
        <v>6.3194400000000006E-5</v>
      </c>
      <c r="S33" s="38">
        <v>2.3226299999999999E-7</v>
      </c>
      <c r="T33" s="38">
        <v>0</v>
      </c>
      <c r="U33" s="38">
        <v>2.5938E-8</v>
      </c>
      <c r="V33" s="38">
        <v>2.9003400000000001E-5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7.0740000000000004E-6</v>
      </c>
      <c r="AC33" s="38">
        <v>0</v>
      </c>
      <c r="AD33" s="38">
        <v>0</v>
      </c>
      <c r="AE33" s="38">
        <v>0</v>
      </c>
      <c r="AF33" s="38">
        <v>0</v>
      </c>
      <c r="AG33" s="38">
        <v>8.4003749999999999E-3</v>
      </c>
      <c r="AH33" s="38">
        <v>8.6430132000000007E-3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1</v>
      </c>
      <c r="AQ33" s="38">
        <v>0</v>
      </c>
      <c r="AR33" s="38">
        <v>1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373</v>
      </c>
      <c r="D34" s="38">
        <v>800</v>
      </c>
      <c r="E34" s="38">
        <v>28852.38</v>
      </c>
      <c r="F34" s="38">
        <v>8.3094854400000001E-2</v>
      </c>
      <c r="G34" s="38">
        <v>77.3522252010724</v>
      </c>
      <c r="H34" s="38">
        <v>2.4928456320000001E-3</v>
      </c>
      <c r="I34" s="38">
        <v>2.4928456320000001E-3</v>
      </c>
      <c r="J34" s="38">
        <v>2.4928456320000001E-3</v>
      </c>
      <c r="K34" s="38">
        <v>2.4928456320000001E-3</v>
      </c>
      <c r="L34" s="38">
        <v>4636.3604961024002</v>
      </c>
      <c r="M34" s="38">
        <v>0.52765232543999996</v>
      </c>
      <c r="N34" s="38">
        <v>1.1217805344</v>
      </c>
      <c r="O34" s="38">
        <v>4.1547427200000001E-2</v>
      </c>
      <c r="P34" s="38">
        <v>0.113009001984</v>
      </c>
      <c r="Q34" s="38">
        <v>0.11841016752</v>
      </c>
      <c r="R34" s="38">
        <v>2.22694209792E-2</v>
      </c>
      <c r="S34" s="38">
        <v>8.1848431584000098E-5</v>
      </c>
      <c r="T34" s="38">
        <v>0</v>
      </c>
      <c r="U34" s="38">
        <v>9.1404339839999892E-6</v>
      </c>
      <c r="V34" s="38">
        <v>1.02206670912E-2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2.4928456320000001E-3</v>
      </c>
      <c r="AC34" s="38">
        <v>0</v>
      </c>
      <c r="AD34" s="38">
        <v>0</v>
      </c>
      <c r="AE34" s="38">
        <v>0</v>
      </c>
      <c r="AF34" s="38">
        <v>0</v>
      </c>
      <c r="AG34" s="38">
        <v>2.960254188</v>
      </c>
      <c r="AH34" s="38">
        <v>3.04575879317761</v>
      </c>
      <c r="AI34" s="38">
        <v>0</v>
      </c>
      <c r="AJ34" s="38">
        <v>0</v>
      </c>
      <c r="AK34" s="38">
        <v>0</v>
      </c>
      <c r="AL34" s="38">
        <v>0</v>
      </c>
      <c r="AM34" s="38">
        <v>27</v>
      </c>
      <c r="AN34" s="38">
        <v>123</v>
      </c>
      <c r="AO34" s="38">
        <v>63</v>
      </c>
      <c r="AP34" s="38">
        <v>83</v>
      </c>
      <c r="AQ34" s="38">
        <v>76</v>
      </c>
      <c r="AR34" s="38">
        <v>1</v>
      </c>
      <c r="AS34" s="38">
        <v>0</v>
      </c>
    </row>
    <row r="35" spans="1:45" x14ac:dyDescent="0.25">
      <c r="A35" s="38" t="s">
        <v>293</v>
      </c>
      <c r="B35" s="38" t="s">
        <v>254</v>
      </c>
      <c r="C35" s="38">
        <v>98</v>
      </c>
      <c r="D35" s="38">
        <v>500</v>
      </c>
      <c r="E35" s="38">
        <v>5594.02</v>
      </c>
      <c r="F35" s="38">
        <v>1.0069236000000001E-2</v>
      </c>
      <c r="G35" s="38">
        <v>57.081836734693901</v>
      </c>
      <c r="H35" s="38">
        <v>3.0207707999999999E-4</v>
      </c>
      <c r="I35" s="38">
        <v>3.0207707999999999E-4</v>
      </c>
      <c r="J35" s="38">
        <v>3.0207707999999999E-4</v>
      </c>
      <c r="K35" s="38">
        <v>3.0207707999999999E-4</v>
      </c>
      <c r="L35" s="38">
        <v>561.82309185600002</v>
      </c>
      <c r="M35" s="38">
        <v>6.3939648599999996E-2</v>
      </c>
      <c r="N35" s="38">
        <v>0.135934686</v>
      </c>
      <c r="O35" s="38">
        <v>5.0346180000000003E-3</v>
      </c>
      <c r="P35" s="38">
        <v>1.369416096E-2</v>
      </c>
      <c r="Q35" s="38">
        <v>1.4348661299999999E-2</v>
      </c>
      <c r="R35" s="38">
        <v>2.6985552479999999E-3</v>
      </c>
      <c r="S35" s="38">
        <v>9.91819746000001E-6</v>
      </c>
      <c r="T35" s="38">
        <v>0</v>
      </c>
      <c r="U35" s="38">
        <v>1.1076159600000001E-6</v>
      </c>
      <c r="V35" s="38">
        <v>1.2385160279999999E-3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3.0207707999999999E-4</v>
      </c>
      <c r="AC35" s="38">
        <v>0</v>
      </c>
      <c r="AD35" s="38">
        <v>0</v>
      </c>
      <c r="AE35" s="38">
        <v>0</v>
      </c>
      <c r="AF35" s="38">
        <v>0</v>
      </c>
      <c r="AG35" s="38">
        <v>0.35871653250000002</v>
      </c>
      <c r="AH35" s="38">
        <v>0.36907777634400002</v>
      </c>
      <c r="AI35" s="38">
        <v>0</v>
      </c>
      <c r="AJ35" s="38">
        <v>2</v>
      </c>
      <c r="AK35" s="38">
        <v>3</v>
      </c>
      <c r="AL35" s="38">
        <v>8</v>
      </c>
      <c r="AM35" s="38">
        <v>26</v>
      </c>
      <c r="AN35" s="38">
        <v>14</v>
      </c>
      <c r="AO35" s="38">
        <v>14</v>
      </c>
      <c r="AP35" s="38">
        <v>7</v>
      </c>
      <c r="AQ35" s="38">
        <v>19</v>
      </c>
      <c r="AR35" s="38">
        <v>5</v>
      </c>
      <c r="AS35" s="38">
        <v>0</v>
      </c>
    </row>
    <row r="36" spans="1:45" x14ac:dyDescent="0.25">
      <c r="A36" s="38" t="s">
        <v>293</v>
      </c>
      <c r="B36" s="38" t="s">
        <v>255</v>
      </c>
      <c r="C36" s="38">
        <v>1</v>
      </c>
      <c r="D36" s="38">
        <v>700</v>
      </c>
      <c r="E36" s="38">
        <v>50</v>
      </c>
      <c r="F36" s="38">
        <v>1.26E-4</v>
      </c>
      <c r="G36" s="38">
        <v>50</v>
      </c>
      <c r="H36" s="38">
        <v>3.7799999999999998E-6</v>
      </c>
      <c r="I36" s="38">
        <v>3.7799999999999998E-6</v>
      </c>
      <c r="J36" s="38">
        <v>3.7799999999999998E-6</v>
      </c>
      <c r="K36" s="38">
        <v>3.7799999999999998E-6</v>
      </c>
      <c r="L36" s="38">
        <v>7.0302959999999999</v>
      </c>
      <c r="M36" s="38">
        <v>8.0009999999999999E-4</v>
      </c>
      <c r="N36" s="38">
        <v>1.701E-3</v>
      </c>
      <c r="O36" s="38">
        <v>6.3E-5</v>
      </c>
      <c r="P36" s="38">
        <v>1.7136000000000001E-4</v>
      </c>
      <c r="Q36" s="38">
        <v>1.7955E-4</v>
      </c>
      <c r="R36" s="38">
        <v>3.3767999999999999E-5</v>
      </c>
      <c r="S36" s="38">
        <v>1.2410999999999999E-7</v>
      </c>
      <c r="T36" s="38">
        <v>0</v>
      </c>
      <c r="U36" s="38">
        <v>1.386E-8</v>
      </c>
      <c r="V36" s="38">
        <v>1.5498E-5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3.7799999999999998E-6</v>
      </c>
      <c r="AC36" s="38">
        <v>0</v>
      </c>
      <c r="AD36" s="38">
        <v>0</v>
      </c>
      <c r="AE36" s="38">
        <v>0</v>
      </c>
      <c r="AF36" s="38">
        <v>0</v>
      </c>
      <c r="AG36" s="38">
        <v>4.4887499999999997E-3</v>
      </c>
      <c r="AH36" s="38">
        <v>4.6184040000000004E-3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1</v>
      </c>
      <c r="AQ36" s="38">
        <v>0</v>
      </c>
      <c r="AR36" s="38">
        <v>0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134</v>
      </c>
      <c r="D37" s="38">
        <v>429</v>
      </c>
      <c r="E37" s="38">
        <v>1029.0999999999999</v>
      </c>
      <c r="F37" s="38">
        <v>1.5893420399999999E-3</v>
      </c>
      <c r="G37" s="38">
        <v>7.6798507462686603</v>
      </c>
      <c r="H37" s="38">
        <v>4.7680261200000001E-5</v>
      </c>
      <c r="I37" s="38">
        <v>4.7680261200000001E-5</v>
      </c>
      <c r="J37" s="38">
        <v>4.7680261200000001E-5</v>
      </c>
      <c r="K37" s="38">
        <v>4.7680261200000001E-5</v>
      </c>
      <c r="L37" s="38">
        <v>88.678928463839995</v>
      </c>
      <c r="M37" s="38">
        <v>1.0092321954E-2</v>
      </c>
      <c r="N37" s="38">
        <v>2.145611754E-2</v>
      </c>
      <c r="O37" s="38">
        <v>7.9467101999999997E-4</v>
      </c>
      <c r="P37" s="38">
        <v>2.1615051743999998E-3</v>
      </c>
      <c r="Q37" s="38">
        <v>2.2648124069999998E-3</v>
      </c>
      <c r="R37" s="38">
        <v>4.2594366671999998E-4</v>
      </c>
      <c r="S37" s="38">
        <v>1.5655019094E-6</v>
      </c>
      <c r="T37" s="38">
        <v>0</v>
      </c>
      <c r="U37" s="38">
        <v>1.748276244E-7</v>
      </c>
      <c r="V37" s="38">
        <v>1.9548907091999999E-4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4.7680261200000001E-5</v>
      </c>
      <c r="AC37" s="38">
        <v>0</v>
      </c>
      <c r="AD37" s="38">
        <v>0</v>
      </c>
      <c r="AE37" s="38">
        <v>0</v>
      </c>
      <c r="AF37" s="38">
        <v>0</v>
      </c>
      <c r="AG37" s="38">
        <v>5.6620310175000001E-2</v>
      </c>
      <c r="AH37" s="38">
        <v>5.8255743134160001E-2</v>
      </c>
      <c r="AI37" s="38">
        <v>0</v>
      </c>
      <c r="AJ37" s="38">
        <v>0</v>
      </c>
      <c r="AK37" s="38">
        <v>2</v>
      </c>
      <c r="AL37" s="38">
        <v>3</v>
      </c>
      <c r="AM37" s="38">
        <v>42</v>
      </c>
      <c r="AN37" s="38">
        <v>19</v>
      </c>
      <c r="AO37" s="38">
        <v>0</v>
      </c>
      <c r="AP37" s="38">
        <v>9</v>
      </c>
      <c r="AQ37" s="38">
        <v>5</v>
      </c>
      <c r="AR37" s="38">
        <v>3</v>
      </c>
      <c r="AS37" s="38">
        <v>51</v>
      </c>
    </row>
    <row r="38" spans="1:45" x14ac:dyDescent="0.25">
      <c r="A38" s="38" t="s">
        <v>293</v>
      </c>
      <c r="B38" s="38" t="s">
        <v>257</v>
      </c>
      <c r="C38" s="38">
        <v>7</v>
      </c>
      <c r="D38" s="38">
        <v>1124.6896551724101</v>
      </c>
      <c r="E38" s="38">
        <v>97.5</v>
      </c>
      <c r="F38" s="38">
        <v>3.9476606896551701E-4</v>
      </c>
      <c r="G38" s="38">
        <v>13.9285714285714</v>
      </c>
      <c r="H38" s="38">
        <v>6.9187947876588E-3</v>
      </c>
      <c r="I38" s="38">
        <v>5.3812848348457299E-3</v>
      </c>
      <c r="J38" s="38">
        <v>6.1500398112522697E-3</v>
      </c>
      <c r="K38" s="38">
        <v>6.9187947876588E-3</v>
      </c>
      <c r="L38" s="38">
        <v>37.872205816627002</v>
      </c>
      <c r="M38" s="38">
        <v>0.58504331420689704</v>
      </c>
      <c r="N38" s="38">
        <v>2.07382845761938E-2</v>
      </c>
      <c r="O38" s="38">
        <v>0.13687616245768</v>
      </c>
      <c r="P38" s="38">
        <v>2.6862036601880902E-2</v>
      </c>
      <c r="Q38" s="38">
        <v>2.1855685090909099E-2</v>
      </c>
      <c r="R38" s="38">
        <v>1.0568964300940399E-2</v>
      </c>
      <c r="S38" s="38">
        <v>3.48111897178683E-6</v>
      </c>
      <c r="T38" s="38">
        <v>1.12508329655172E-2</v>
      </c>
      <c r="U38" s="38">
        <v>0</v>
      </c>
      <c r="V38" s="38">
        <v>2.1173816426332298E-3</v>
      </c>
      <c r="W38" s="38">
        <v>1.6974940965517201E-3</v>
      </c>
      <c r="X38" s="38">
        <v>6.3162571034482801E-4</v>
      </c>
      <c r="Y38" s="38">
        <v>7.8953213793103499E-4</v>
      </c>
      <c r="Z38" s="38">
        <v>0</v>
      </c>
      <c r="AA38" s="38">
        <v>0</v>
      </c>
      <c r="AB38" s="38">
        <v>7.1057892413793101E-4</v>
      </c>
      <c r="AC38" s="38">
        <v>0</v>
      </c>
      <c r="AD38" s="38">
        <v>0</v>
      </c>
      <c r="AE38" s="38">
        <v>0</v>
      </c>
      <c r="AF38" s="38">
        <v>0</v>
      </c>
      <c r="AG38" s="38">
        <v>0.54639212727272701</v>
      </c>
      <c r="AH38" s="38">
        <v>0.63097972950470205</v>
      </c>
      <c r="AI38" s="38">
        <v>1</v>
      </c>
      <c r="AJ38" s="38">
        <v>1</v>
      </c>
      <c r="AK38" s="38">
        <v>1</v>
      </c>
      <c r="AL38" s="38">
        <v>0</v>
      </c>
      <c r="AM38" s="38">
        <v>0</v>
      </c>
      <c r="AN38" s="38">
        <v>0</v>
      </c>
      <c r="AO38" s="38">
        <v>1</v>
      </c>
      <c r="AP38" s="38">
        <v>3</v>
      </c>
      <c r="AQ38" s="38">
        <v>0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14</v>
      </c>
      <c r="D39" s="38">
        <v>1060.44444444444</v>
      </c>
      <c r="E39" s="38">
        <v>372.1</v>
      </c>
      <c r="F39" s="38">
        <v>1.42052896E-3</v>
      </c>
      <c r="G39" s="38">
        <v>26.578571428571401</v>
      </c>
      <c r="H39" s="38">
        <v>2.4896639141052598E-2</v>
      </c>
      <c r="I39" s="38">
        <v>1.9364052665263198E-2</v>
      </c>
      <c r="J39" s="38">
        <v>2.2130345903157898E-2</v>
      </c>
      <c r="K39" s="38">
        <v>2.4896639141052598E-2</v>
      </c>
      <c r="L39" s="38">
        <v>136.279608028567</v>
      </c>
      <c r="M39" s="38">
        <v>2.1052239187200001</v>
      </c>
      <c r="N39" s="38">
        <v>0.13516715456282399</v>
      </c>
      <c r="O39" s="38">
        <v>0.49253613213090902</v>
      </c>
      <c r="P39" s="38">
        <v>9.6660538778181801E-2</v>
      </c>
      <c r="Q39" s="38">
        <v>7.8645648785454506E-2</v>
      </c>
      <c r="R39" s="38">
        <v>3.8031434429090898E-2</v>
      </c>
      <c r="S39" s="38">
        <v>1.25264826472727E-5</v>
      </c>
      <c r="T39" s="38">
        <v>4.0485075359999997E-2</v>
      </c>
      <c r="U39" s="38">
        <v>0</v>
      </c>
      <c r="V39" s="38">
        <v>7.6192007854545404E-3</v>
      </c>
      <c r="W39" s="38">
        <v>6.108274528E-3</v>
      </c>
      <c r="X39" s="38">
        <v>2.2728463360000002E-3</v>
      </c>
      <c r="Y39" s="38">
        <v>2.8410579199999999E-3</v>
      </c>
      <c r="Z39" s="38">
        <v>0</v>
      </c>
      <c r="AA39" s="38">
        <v>0</v>
      </c>
      <c r="AB39" s="38">
        <v>2.5569521279999998E-3</v>
      </c>
      <c r="AC39" s="38">
        <v>0</v>
      </c>
      <c r="AD39" s="38">
        <v>0</v>
      </c>
      <c r="AE39" s="38">
        <v>0</v>
      </c>
      <c r="AF39" s="38">
        <v>0</v>
      </c>
      <c r="AG39" s="38">
        <v>1.9661412196363599</v>
      </c>
      <c r="AH39" s="38">
        <v>2.2705218340654501</v>
      </c>
      <c r="AI39" s="38">
        <v>3</v>
      </c>
      <c r="AJ39" s="38">
        <v>3</v>
      </c>
      <c r="AK39" s="38">
        <v>1</v>
      </c>
      <c r="AL39" s="38">
        <v>1</v>
      </c>
      <c r="AM39" s="38">
        <v>1</v>
      </c>
      <c r="AN39" s="38">
        <v>0</v>
      </c>
      <c r="AO39" s="38">
        <v>1</v>
      </c>
      <c r="AP39" s="38">
        <v>3</v>
      </c>
      <c r="AQ39" s="38">
        <v>1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1</v>
      </c>
      <c r="D40" s="38">
        <v>1069.5</v>
      </c>
      <c r="E40" s="38">
        <v>100</v>
      </c>
      <c r="F40" s="38">
        <v>3.8502000000000002E-4</v>
      </c>
      <c r="G40" s="38">
        <v>100</v>
      </c>
      <c r="H40" s="38">
        <v>6.8229596842105302E-3</v>
      </c>
      <c r="I40" s="38">
        <v>5.2859193157894701E-3</v>
      </c>
      <c r="J40" s="38">
        <v>6.0356951052631599E-3</v>
      </c>
      <c r="K40" s="38">
        <v>6.8229596842105302E-3</v>
      </c>
      <c r="L40" s="38">
        <v>36.9372087163636</v>
      </c>
      <c r="M40" s="38">
        <v>0.57059963999999996</v>
      </c>
      <c r="N40" s="38">
        <v>3.6211589761694599E-2</v>
      </c>
      <c r="O40" s="38">
        <v>0.133496934545454</v>
      </c>
      <c r="P40" s="38">
        <v>2.6198860909090901E-2</v>
      </c>
      <c r="Q40" s="38">
        <v>2.13161072727273E-2</v>
      </c>
      <c r="R40" s="38">
        <v>1.03080354545455E-2</v>
      </c>
      <c r="S40" s="38">
        <v>3.3951763636363598E-6</v>
      </c>
      <c r="T40" s="38">
        <v>1.097307E-2</v>
      </c>
      <c r="U40" s="38">
        <v>0</v>
      </c>
      <c r="V40" s="38">
        <v>2.0651072727272701E-3</v>
      </c>
      <c r="W40" s="38">
        <v>1.6555859999999999E-3</v>
      </c>
      <c r="X40" s="38">
        <v>6.1603199999999997E-4</v>
      </c>
      <c r="Y40" s="38">
        <v>7.7004000000000005E-4</v>
      </c>
      <c r="Z40" s="38">
        <v>0</v>
      </c>
      <c r="AA40" s="38">
        <v>0</v>
      </c>
      <c r="AB40" s="38">
        <v>6.9303599999999996E-4</v>
      </c>
      <c r="AC40" s="38">
        <v>0</v>
      </c>
      <c r="AD40" s="38">
        <v>0</v>
      </c>
      <c r="AE40" s="38">
        <v>0</v>
      </c>
      <c r="AF40" s="38">
        <v>0</v>
      </c>
      <c r="AG40" s="38">
        <v>0.53290268181818201</v>
      </c>
      <c r="AH40" s="38">
        <v>0.615401967272727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1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3</v>
      </c>
      <c r="D41" s="38">
        <v>714.76543209876502</v>
      </c>
      <c r="E41" s="38">
        <v>23</v>
      </c>
      <c r="F41" s="38">
        <v>5.9182577777777801E-5</v>
      </c>
      <c r="G41" s="38">
        <v>7.6666666666666696</v>
      </c>
      <c r="H41" s="38">
        <v>1.0372525473684199E-3</v>
      </c>
      <c r="I41" s="38">
        <v>8.0675198128655004E-4</v>
      </c>
      <c r="J41" s="38">
        <v>9.2200226432748503E-4</v>
      </c>
      <c r="K41" s="38">
        <v>1.0372525473684199E-3</v>
      </c>
      <c r="L41" s="38">
        <v>5.6777290212202001</v>
      </c>
      <c r="M41" s="38">
        <v>8.7708580266666697E-2</v>
      </c>
      <c r="N41" s="38">
        <v>2.95860653604001E-3</v>
      </c>
      <c r="O41" s="38">
        <v>2.0520213785858599E-2</v>
      </c>
      <c r="P41" s="38">
        <v>4.0271054060605996E-3</v>
      </c>
      <c r="Q41" s="38">
        <v>3.2765627151515099E-3</v>
      </c>
      <c r="R41" s="38">
        <v>1.58447901414141E-3</v>
      </c>
      <c r="S41" s="38">
        <v>5.21882731313131E-7</v>
      </c>
      <c r="T41" s="38">
        <v>1.6867034666666701E-3</v>
      </c>
      <c r="U41" s="38">
        <v>0</v>
      </c>
      <c r="V41" s="38">
        <v>3.1743382626262602E-4</v>
      </c>
      <c r="W41" s="38">
        <v>2.5448508444444399E-4</v>
      </c>
      <c r="X41" s="38">
        <v>9.4692124444444394E-5</v>
      </c>
      <c r="Y41" s="38">
        <v>1.1836515555555599E-4</v>
      </c>
      <c r="Z41" s="38">
        <v>0</v>
      </c>
      <c r="AA41" s="38">
        <v>0</v>
      </c>
      <c r="AB41" s="38">
        <v>1.0652864E-4</v>
      </c>
      <c r="AC41" s="38">
        <v>0</v>
      </c>
      <c r="AD41" s="38">
        <v>0</v>
      </c>
      <c r="AE41" s="38">
        <v>0</v>
      </c>
      <c r="AF41" s="38">
        <v>0</v>
      </c>
      <c r="AG41" s="38">
        <v>8.1914067878787897E-2</v>
      </c>
      <c r="AH41" s="38">
        <v>9.4595280226262596E-2</v>
      </c>
      <c r="AI41" s="38">
        <v>0</v>
      </c>
      <c r="AJ41" s="38">
        <v>0</v>
      </c>
      <c r="AK41" s="38">
        <v>0</v>
      </c>
      <c r="AL41" s="38">
        <v>1</v>
      </c>
      <c r="AM41" s="38">
        <v>0</v>
      </c>
      <c r="AN41" s="38">
        <v>0</v>
      </c>
      <c r="AO41" s="38">
        <v>0</v>
      </c>
      <c r="AP41" s="38">
        <v>0</v>
      </c>
      <c r="AQ41" s="38">
        <v>2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20</v>
      </c>
      <c r="D42" s="38">
        <v>714.76543209876502</v>
      </c>
      <c r="E42" s="38">
        <v>115.9</v>
      </c>
      <c r="F42" s="38">
        <v>2.9822872888888902E-4</v>
      </c>
      <c r="G42" s="38">
        <v>5.7949999999999999</v>
      </c>
      <c r="H42" s="38">
        <v>5.2268508799999999E-3</v>
      </c>
      <c r="I42" s="38">
        <v>4.0653284622222197E-3</v>
      </c>
      <c r="J42" s="38">
        <v>4.6460896711111102E-3</v>
      </c>
      <c r="K42" s="38">
        <v>5.2268508799999999E-3</v>
      </c>
      <c r="L42" s="38">
        <v>28.6108171112792</v>
      </c>
      <c r="M42" s="38">
        <v>0.44197497621333298</v>
      </c>
      <c r="N42" s="38">
        <v>1.4908804240306E-2</v>
      </c>
      <c r="O42" s="38">
        <v>0.103404033816566</v>
      </c>
      <c r="P42" s="38">
        <v>2.0293109415757599E-2</v>
      </c>
      <c r="Q42" s="38">
        <v>1.6511026899393901E-2</v>
      </c>
      <c r="R42" s="38">
        <v>7.9843964234343392E-3</v>
      </c>
      <c r="S42" s="38">
        <v>2.6298351547474702E-6</v>
      </c>
      <c r="T42" s="38">
        <v>8.4995187733333307E-3</v>
      </c>
      <c r="U42" s="38">
        <v>0</v>
      </c>
      <c r="V42" s="38">
        <v>1.5995904549494901E-3</v>
      </c>
      <c r="W42" s="38">
        <v>1.2823835342222201E-3</v>
      </c>
      <c r="X42" s="38">
        <v>4.7716596622222201E-4</v>
      </c>
      <c r="Y42" s="38">
        <v>5.9645745777777803E-4</v>
      </c>
      <c r="Z42" s="38">
        <v>0</v>
      </c>
      <c r="AA42" s="38">
        <v>0</v>
      </c>
      <c r="AB42" s="38">
        <v>5.3681171199999997E-4</v>
      </c>
      <c r="AC42" s="38">
        <v>0</v>
      </c>
      <c r="AD42" s="38">
        <v>0</v>
      </c>
      <c r="AE42" s="38">
        <v>0</v>
      </c>
      <c r="AF42" s="38">
        <v>0</v>
      </c>
      <c r="AG42" s="38">
        <v>0.41277567248484798</v>
      </c>
      <c r="AH42" s="38">
        <v>0.47667795557494902</v>
      </c>
      <c r="AI42" s="38">
        <v>2</v>
      </c>
      <c r="AJ42" s="38">
        <v>7</v>
      </c>
      <c r="AK42" s="38">
        <v>0</v>
      </c>
      <c r="AL42" s="38">
        <v>1</v>
      </c>
      <c r="AM42" s="38">
        <v>0</v>
      </c>
      <c r="AN42" s="38">
        <v>0</v>
      </c>
      <c r="AO42" s="38">
        <v>0</v>
      </c>
      <c r="AP42" s="38">
        <v>5</v>
      </c>
      <c r="AQ42" s="38">
        <v>4</v>
      </c>
      <c r="AR42" s="38">
        <v>1</v>
      </c>
      <c r="AS42" s="38">
        <v>0</v>
      </c>
    </row>
    <row r="43" spans="1:45" x14ac:dyDescent="0.25">
      <c r="A43" s="38" t="s">
        <v>293</v>
      </c>
      <c r="B43" s="38" t="s">
        <v>262</v>
      </c>
      <c r="C43" s="38">
        <v>127</v>
      </c>
      <c r="D43" s="38">
        <v>1124.6896551724101</v>
      </c>
      <c r="E43" s="38">
        <v>1716</v>
      </c>
      <c r="F43" s="38">
        <v>6.94788281379311E-3</v>
      </c>
      <c r="G43" s="38">
        <v>13.511811023622</v>
      </c>
      <c r="H43" s="38">
        <v>0.24798597119999999</v>
      </c>
      <c r="I43" s="38">
        <v>0.19838877696000001</v>
      </c>
      <c r="J43" s="38">
        <v>0.21078807552000001</v>
      </c>
      <c r="K43" s="38">
        <v>0.23558667263999999</v>
      </c>
      <c r="L43" s="38">
        <v>674.01411176606905</v>
      </c>
      <c r="M43" s="38">
        <v>8.4625212671999801</v>
      </c>
      <c r="N43" s="38">
        <v>0.64277305058415701</v>
      </c>
      <c r="O43" s="38">
        <v>0.84069382046896401</v>
      </c>
      <c r="P43" s="38">
        <v>0.83721987906206996</v>
      </c>
      <c r="Q43" s="38">
        <v>0.17717101175172401</v>
      </c>
      <c r="R43" s="38">
        <v>0.74689740248276004</v>
      </c>
      <c r="S43" s="38">
        <v>8.3374593765517201E-5</v>
      </c>
      <c r="T43" s="38">
        <v>0.121587949241379</v>
      </c>
      <c r="U43" s="38">
        <v>3.8213355475862098E-3</v>
      </c>
      <c r="V43" s="38">
        <v>2.1885830863448301E-2</v>
      </c>
      <c r="W43" s="38">
        <v>1.4590553908965499E-2</v>
      </c>
      <c r="X43" s="38">
        <v>2.46649839889655E-3</v>
      </c>
      <c r="Y43" s="38">
        <v>1.2158794924137901E-3</v>
      </c>
      <c r="Z43" s="38">
        <v>2.5707166411034501E-3</v>
      </c>
      <c r="AA43" s="38">
        <v>1.007443008E-3</v>
      </c>
      <c r="AB43" s="38">
        <v>7.9900652358620792E-3</v>
      </c>
      <c r="AC43" s="38">
        <v>1.49379480496552E-2</v>
      </c>
      <c r="AD43" s="38">
        <v>3.8213355475862E-2</v>
      </c>
      <c r="AE43" s="38">
        <v>5.5583062510344804E-3</v>
      </c>
      <c r="AF43" s="38">
        <v>2.9181107817931099E-2</v>
      </c>
      <c r="AG43" s="38">
        <v>4.4292752937930997</v>
      </c>
      <c r="AH43" s="38">
        <v>6.5219775973076004</v>
      </c>
      <c r="AI43" s="38">
        <v>2</v>
      </c>
      <c r="AJ43" s="38">
        <v>28</v>
      </c>
      <c r="AK43" s="38">
        <v>21</v>
      </c>
      <c r="AL43" s="38">
        <v>40</v>
      </c>
      <c r="AM43" s="38">
        <v>1</v>
      </c>
      <c r="AN43" s="38">
        <v>2</v>
      </c>
      <c r="AO43" s="38">
        <v>5</v>
      </c>
      <c r="AP43" s="38">
        <v>17</v>
      </c>
      <c r="AQ43" s="38">
        <v>9</v>
      </c>
      <c r="AR43" s="38">
        <v>2</v>
      </c>
      <c r="AS43" s="38">
        <v>0</v>
      </c>
    </row>
    <row r="44" spans="1:45" x14ac:dyDescent="0.25">
      <c r="A44" s="38" t="s">
        <v>293</v>
      </c>
      <c r="B44" s="38" t="s">
        <v>263</v>
      </c>
      <c r="C44" s="38">
        <v>392</v>
      </c>
      <c r="D44" s="38">
        <v>1060.44444444444</v>
      </c>
      <c r="E44" s="38">
        <v>9023.84</v>
      </c>
      <c r="F44" s="38">
        <v>3.4449411583999903E-2</v>
      </c>
      <c r="G44" s="38">
        <v>23.02</v>
      </c>
      <c r="H44" s="38">
        <v>1.22957899807508</v>
      </c>
      <c r="I44" s="38">
        <v>0.983663198460062</v>
      </c>
      <c r="J44" s="38">
        <v>1.0451421483638199</v>
      </c>
      <c r="K44" s="38">
        <v>1.16810004817132</v>
      </c>
      <c r="L44" s="38">
        <v>3341.9374177638401</v>
      </c>
      <c r="M44" s="38">
        <v>41.959383309312003</v>
      </c>
      <c r="N44" s="38">
        <v>3.0732133861050799</v>
      </c>
      <c r="O44" s="38">
        <v>4.1683788016639998</v>
      </c>
      <c r="P44" s="38">
        <v>4.1511540958720001</v>
      </c>
      <c r="Q44" s="38">
        <v>0.87845999539200104</v>
      </c>
      <c r="R44" s="38">
        <v>3.7033117452800002</v>
      </c>
      <c r="S44" s="38">
        <v>4.1339293900799999E-4</v>
      </c>
      <c r="T44" s="38">
        <v>0.60286470272000003</v>
      </c>
      <c r="U44" s="38">
        <v>1.8947176371200001E-2</v>
      </c>
      <c r="V44" s="38">
        <v>0.10851564648960001</v>
      </c>
      <c r="W44" s="38">
        <v>7.2343764326399898E-2</v>
      </c>
      <c r="X44" s="38">
        <v>1.2229541112320001E-2</v>
      </c>
      <c r="Y44" s="38">
        <v>6.0286470272000103E-3</v>
      </c>
      <c r="Z44" s="38">
        <v>1.2746282286079999E-2</v>
      </c>
      <c r="AA44" s="38">
        <v>4.9951646796799996E-3</v>
      </c>
      <c r="AB44" s="38">
        <v>3.9616823321599999E-2</v>
      </c>
      <c r="AC44" s="38">
        <v>7.4066234905600103E-2</v>
      </c>
      <c r="AD44" s="38">
        <v>0.189471763712</v>
      </c>
      <c r="AE44" s="38">
        <v>2.7559529267200001E-2</v>
      </c>
      <c r="AF44" s="38">
        <v>0.14468752865279999</v>
      </c>
      <c r="AG44" s="38">
        <v>21.961499884799998</v>
      </c>
      <c r="AH44" s="38">
        <v>32.3376626539008</v>
      </c>
      <c r="AI44" s="38">
        <v>33</v>
      </c>
      <c r="AJ44" s="38">
        <v>103</v>
      </c>
      <c r="AK44" s="38">
        <v>90</v>
      </c>
      <c r="AL44" s="38">
        <v>132</v>
      </c>
      <c r="AM44" s="38">
        <v>2</v>
      </c>
      <c r="AN44" s="38">
        <v>6</v>
      </c>
      <c r="AO44" s="38">
        <v>2</v>
      </c>
      <c r="AP44" s="38">
        <v>4</v>
      </c>
      <c r="AQ44" s="38">
        <v>11</v>
      </c>
      <c r="AR44" s="38">
        <v>7</v>
      </c>
      <c r="AS44" s="38">
        <v>2</v>
      </c>
    </row>
    <row r="45" spans="1:45" x14ac:dyDescent="0.25">
      <c r="A45" s="38" t="s">
        <v>293</v>
      </c>
      <c r="B45" s="38" t="s">
        <v>264</v>
      </c>
      <c r="C45" s="38">
        <v>2</v>
      </c>
      <c r="D45" s="38">
        <v>1069.5</v>
      </c>
      <c r="E45" s="38">
        <v>147.97999999999999</v>
      </c>
      <c r="F45" s="38">
        <v>5.6975259599999998E-4</v>
      </c>
      <c r="G45" s="38">
        <v>73.989999999999995</v>
      </c>
      <c r="H45" s="38">
        <v>2.0234106040098499E-2</v>
      </c>
      <c r="I45" s="38">
        <v>1.6166949047113799E-2</v>
      </c>
      <c r="J45" s="38">
        <v>1.7183738295360001E-2</v>
      </c>
      <c r="K45" s="38">
        <v>1.9217316791852301E-2</v>
      </c>
      <c r="L45" s="38">
        <v>55.271699337960001</v>
      </c>
      <c r="M45" s="38">
        <v>0.69395866192800004</v>
      </c>
      <c r="N45" s="38">
        <v>5.2709814489405399E-2</v>
      </c>
      <c r="O45" s="38">
        <v>6.8940064115999997E-2</v>
      </c>
      <c r="P45" s="38">
        <v>6.8655187817999994E-2</v>
      </c>
      <c r="Q45" s="38">
        <v>1.4528691198E-2</v>
      </c>
      <c r="R45" s="38">
        <v>6.1248404069999998E-2</v>
      </c>
      <c r="S45" s="38">
        <v>6.8370311520000003E-6</v>
      </c>
      <c r="T45" s="38">
        <v>9.9706704300000001E-3</v>
      </c>
      <c r="U45" s="38">
        <v>3.1336392780000001E-4</v>
      </c>
      <c r="V45" s="38">
        <v>1.7947206774000001E-3</v>
      </c>
      <c r="W45" s="38">
        <v>1.1964804516E-3</v>
      </c>
      <c r="X45" s="38">
        <v>2.0226217158E-4</v>
      </c>
      <c r="Y45" s="38">
        <v>9.9706704300000004E-5</v>
      </c>
      <c r="Z45" s="38">
        <v>2.1080846052E-4</v>
      </c>
      <c r="AA45" s="38">
        <v>8.2614126420000003E-5</v>
      </c>
      <c r="AB45" s="38">
        <v>6.5521548540000004E-4</v>
      </c>
      <c r="AC45" s="38">
        <v>1.2249680813999999E-3</v>
      </c>
      <c r="AD45" s="38">
        <v>3.1336392779999999E-3</v>
      </c>
      <c r="AE45" s="38">
        <v>4.5580207680000001E-4</v>
      </c>
      <c r="AF45" s="38">
        <v>2.3929609032E-3</v>
      </c>
      <c r="AG45" s="38">
        <v>0.36321727995000003</v>
      </c>
      <c r="AH45" s="38">
        <v>0.53482676186519995</v>
      </c>
      <c r="AI45" s="38">
        <v>1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1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534</v>
      </c>
      <c r="D46" s="38">
        <v>714.76543209876502</v>
      </c>
      <c r="E46" s="38">
        <v>2835.1999999999898</v>
      </c>
      <c r="F46" s="38">
        <v>7.29541063111109E-3</v>
      </c>
      <c r="G46" s="38">
        <v>5.3093632958801402</v>
      </c>
      <c r="H46" s="38">
        <v>0.81371887808547205</v>
      </c>
      <c r="I46" s="38">
        <v>0.63795560041900801</v>
      </c>
      <c r="J46" s="38">
        <v>0.690033608616478</v>
      </c>
      <c r="K46" s="38">
        <v>0.76815062091268005</v>
      </c>
      <c r="L46" s="38">
        <v>707.72778532408802</v>
      </c>
      <c r="M46" s="38">
        <v>8.8858101486933503</v>
      </c>
      <c r="N46" s="38">
        <v>0.33746203500396299</v>
      </c>
      <c r="O46" s="38">
        <v>0.88274468636443904</v>
      </c>
      <c r="P46" s="38">
        <v>0.87909698104888701</v>
      </c>
      <c r="Q46" s="38">
        <v>0.186032971093334</v>
      </c>
      <c r="R46" s="38">
        <v>0.78425664284444696</v>
      </c>
      <c r="S46" s="38">
        <v>8.7544927573333397E-5</v>
      </c>
      <c r="T46" s="38">
        <v>0.12766968604444401</v>
      </c>
      <c r="U46" s="38">
        <v>4.0124758471111101E-3</v>
      </c>
      <c r="V46" s="38">
        <v>2.2980543488000101E-2</v>
      </c>
      <c r="W46" s="38">
        <v>1.53203623253334E-2</v>
      </c>
      <c r="X46" s="38">
        <v>2.5898707740444498E-3</v>
      </c>
      <c r="Y46" s="38">
        <v>1.27669686044444E-3</v>
      </c>
      <c r="Z46" s="38">
        <v>2.6993019335111198E-3</v>
      </c>
      <c r="AA46" s="38">
        <v>1.0578345415111099E-3</v>
      </c>
      <c r="AB46" s="38">
        <v>8.3897222257777598E-3</v>
      </c>
      <c r="AC46" s="38">
        <v>1.5685132856888901E-2</v>
      </c>
      <c r="AD46" s="38">
        <v>4.0124758471111202E-2</v>
      </c>
      <c r="AE46" s="38">
        <v>5.8363285048888798E-3</v>
      </c>
      <c r="AF46" s="38">
        <v>3.0640724650666699E-2</v>
      </c>
      <c r="AG46" s="38">
        <v>4.6508242773333297</v>
      </c>
      <c r="AH46" s="38">
        <v>6.84820195942401</v>
      </c>
      <c r="AI46" s="38">
        <v>20</v>
      </c>
      <c r="AJ46" s="38">
        <v>93</v>
      </c>
      <c r="AK46" s="38">
        <v>40</v>
      </c>
      <c r="AL46" s="38">
        <v>195</v>
      </c>
      <c r="AM46" s="38">
        <v>48</v>
      </c>
      <c r="AN46" s="38">
        <v>38</v>
      </c>
      <c r="AO46" s="38">
        <v>24</v>
      </c>
      <c r="AP46" s="38">
        <v>26</v>
      </c>
      <c r="AQ46" s="38">
        <v>46</v>
      </c>
      <c r="AR46" s="38">
        <v>4</v>
      </c>
      <c r="AS46" s="38">
        <v>0</v>
      </c>
    </row>
    <row r="47" spans="1:45" x14ac:dyDescent="0.25">
      <c r="A47" s="38" t="s">
        <v>293</v>
      </c>
      <c r="B47" s="38" t="s">
        <v>266</v>
      </c>
      <c r="C47" s="38">
        <v>1182</v>
      </c>
      <c r="D47" s="38">
        <v>802.59090909090901</v>
      </c>
      <c r="E47" s="38">
        <v>6978.3699999999899</v>
      </c>
      <c r="F47" s="38">
        <v>2.0162794760181801E-2</v>
      </c>
      <c r="G47" s="38">
        <v>5.9038663282571804</v>
      </c>
      <c r="H47" s="38">
        <v>1.79914168629314</v>
      </c>
      <c r="I47" s="38">
        <v>1.4033305153086499</v>
      </c>
      <c r="J47" s="38">
        <v>1.51127901648624</v>
      </c>
      <c r="K47" s="38">
        <v>1.70918460197848</v>
      </c>
      <c r="L47" s="38">
        <v>1955.99271968527</v>
      </c>
      <c r="M47" s="38">
        <v>24.5582840179014</v>
      </c>
      <c r="N47" s="38">
        <v>1.22134766908804</v>
      </c>
      <c r="O47" s="38">
        <v>2.4396981659820098</v>
      </c>
      <c r="P47" s="38">
        <v>2.4296167686019099</v>
      </c>
      <c r="Q47" s="38">
        <v>0.51415126638463504</v>
      </c>
      <c r="R47" s="38">
        <v>2.1675004367195401</v>
      </c>
      <c r="S47" s="38">
        <v>2.4195353712218201E-4</v>
      </c>
      <c r="T47" s="38">
        <v>0.352848908303183</v>
      </c>
      <c r="U47" s="38">
        <v>1.1089537118100099E-2</v>
      </c>
      <c r="V47" s="38">
        <v>6.3512803494572695E-2</v>
      </c>
      <c r="W47" s="38">
        <v>4.23418689963821E-2</v>
      </c>
      <c r="X47" s="38">
        <v>7.1577921398644903E-3</v>
      </c>
      <c r="Y47" s="38">
        <v>3.5284890830318098E-3</v>
      </c>
      <c r="Z47" s="38">
        <v>7.4602340612673398E-3</v>
      </c>
      <c r="AA47" s="38">
        <v>2.9236052402263702E-3</v>
      </c>
      <c r="AB47" s="38">
        <v>2.3187213974209302E-2</v>
      </c>
      <c r="AC47" s="38">
        <v>4.3350008734390801E-2</v>
      </c>
      <c r="AD47" s="38">
        <v>0.110895371181</v>
      </c>
      <c r="AE47" s="38">
        <v>1.6130235808145502E-2</v>
      </c>
      <c r="AF47" s="38">
        <v>8.4683737992764199E-2</v>
      </c>
      <c r="AG47" s="38">
        <v>12.853781659616001</v>
      </c>
      <c r="AH47" s="38">
        <v>18.926815441382701</v>
      </c>
      <c r="AI47" s="38">
        <v>127</v>
      </c>
      <c r="AJ47" s="38">
        <v>250</v>
      </c>
      <c r="AK47" s="38">
        <v>165</v>
      </c>
      <c r="AL47" s="38">
        <v>481</v>
      </c>
      <c r="AM47" s="38">
        <v>39</v>
      </c>
      <c r="AN47" s="38">
        <v>37</v>
      </c>
      <c r="AO47" s="38">
        <v>21</v>
      </c>
      <c r="AP47" s="38">
        <v>25</v>
      </c>
      <c r="AQ47" s="38">
        <v>33</v>
      </c>
      <c r="AR47" s="38">
        <v>3</v>
      </c>
      <c r="AS47" s="38">
        <v>1</v>
      </c>
    </row>
    <row r="48" spans="1:45" x14ac:dyDescent="0.25">
      <c r="A48" s="38" t="s">
        <v>293</v>
      </c>
      <c r="B48" s="38" t="s">
        <v>267</v>
      </c>
      <c r="C48" s="38">
        <v>132</v>
      </c>
      <c r="D48" s="38">
        <v>646.30198019802003</v>
      </c>
      <c r="E48" s="38">
        <v>722.5</v>
      </c>
      <c r="F48" s="38">
        <v>1.68103145049505E-3</v>
      </c>
      <c r="G48" s="38">
        <v>5.4734848484848504</v>
      </c>
      <c r="H48" s="38">
        <v>1.9499964825742601E-2</v>
      </c>
      <c r="I48" s="38">
        <v>1.49999729428789E-2</v>
      </c>
      <c r="J48" s="38">
        <v>1.6499970237166799E-2</v>
      </c>
      <c r="K48" s="38">
        <v>1.7999967531454698E-2</v>
      </c>
      <c r="L48" s="38">
        <v>163.076861012525</v>
      </c>
      <c r="M48" s="38">
        <v>2.0474963067029699</v>
      </c>
      <c r="N48" s="38">
        <v>0.21661453238102099</v>
      </c>
      <c r="O48" s="38">
        <v>0.203404805509901</v>
      </c>
      <c r="P48" s="38">
        <v>0.20256428978465299</v>
      </c>
      <c r="Q48" s="38">
        <v>4.2866301987623798E-2</v>
      </c>
      <c r="R48" s="38">
        <v>0.18071088092821799</v>
      </c>
      <c r="S48" s="38">
        <v>2.0172377405940602E-5</v>
      </c>
      <c r="T48" s="38">
        <v>2.94180503836633E-2</v>
      </c>
      <c r="U48" s="38">
        <v>9.2456729777227705E-4</v>
      </c>
      <c r="V48" s="38">
        <v>5.2952490690594102E-3</v>
      </c>
      <c r="W48" s="38">
        <v>3.5301660460396E-3</v>
      </c>
      <c r="X48" s="38">
        <v>5.9676616492574297E-4</v>
      </c>
      <c r="Y48" s="38">
        <v>2.9418050383663399E-4</v>
      </c>
      <c r="Z48" s="38">
        <v>6.2198163668316796E-4</v>
      </c>
      <c r="AA48" s="38">
        <v>2.43749560321782E-4</v>
      </c>
      <c r="AB48" s="38">
        <v>1.9331861680693099E-3</v>
      </c>
      <c r="AC48" s="38">
        <v>3.6142176185643502E-3</v>
      </c>
      <c r="AD48" s="38">
        <v>9.2456729777227794E-3</v>
      </c>
      <c r="AE48" s="38">
        <v>1.34482516039604E-3</v>
      </c>
      <c r="AF48" s="38">
        <v>7.0603320920792001E-3</v>
      </c>
      <c r="AG48" s="38">
        <v>1.07165754969059</v>
      </c>
      <c r="AH48" s="38">
        <v>1.5779842225797001</v>
      </c>
      <c r="AI48" s="38">
        <v>5</v>
      </c>
      <c r="AJ48" s="38">
        <v>7</v>
      </c>
      <c r="AK48" s="38">
        <v>21</v>
      </c>
      <c r="AL48" s="38">
        <v>40</v>
      </c>
      <c r="AM48" s="38">
        <v>6</v>
      </c>
      <c r="AN48" s="38">
        <v>9</v>
      </c>
      <c r="AO48" s="38">
        <v>8</v>
      </c>
      <c r="AP48" s="38">
        <v>18</v>
      </c>
      <c r="AQ48" s="38">
        <v>15</v>
      </c>
      <c r="AR48" s="38">
        <v>3</v>
      </c>
      <c r="AS48" s="38">
        <v>0</v>
      </c>
    </row>
    <row r="49" spans="1:45" x14ac:dyDescent="0.25">
      <c r="A49" s="38" t="s">
        <v>293</v>
      </c>
      <c r="B49" s="38" t="s">
        <v>268</v>
      </c>
      <c r="C49" s="38">
        <v>28</v>
      </c>
      <c r="D49" s="38">
        <v>384.62732919254699</v>
      </c>
      <c r="E49" s="38">
        <v>129.66999999999999</v>
      </c>
      <c r="F49" s="38">
        <v>1.79548652795031E-4</v>
      </c>
      <c r="G49" s="38">
        <v>4.6310714285714303</v>
      </c>
      <c r="H49" s="38">
        <v>2.0827643724223598E-3</v>
      </c>
      <c r="I49" s="38">
        <v>1.60212644032489E-3</v>
      </c>
      <c r="J49" s="38">
        <v>1.7623390843573799E-3</v>
      </c>
      <c r="K49" s="38">
        <v>1.9225517283898699E-3</v>
      </c>
      <c r="L49" s="38">
        <v>17.418014807645999</v>
      </c>
      <c r="M49" s="38">
        <v>0.218690259104348</v>
      </c>
      <c r="N49" s="38">
        <v>2.31362997125273E-2</v>
      </c>
      <c r="O49" s="38">
        <v>2.17253869881988E-2</v>
      </c>
      <c r="P49" s="38">
        <v>2.1635612661801199E-2</v>
      </c>
      <c r="Q49" s="38">
        <v>4.5784906462732903E-3</v>
      </c>
      <c r="R49" s="38">
        <v>1.9301480175465801E-2</v>
      </c>
      <c r="S49" s="38">
        <v>2.15458383354037E-6</v>
      </c>
      <c r="T49" s="38">
        <v>3.1421014239130401E-3</v>
      </c>
      <c r="U49" s="38">
        <v>9.8751759037267098E-5</v>
      </c>
      <c r="V49" s="38">
        <v>5.6557825630434804E-4</v>
      </c>
      <c r="W49" s="38">
        <v>3.7705217086956498E-4</v>
      </c>
      <c r="X49" s="38">
        <v>6.3739771742236001E-5</v>
      </c>
      <c r="Y49" s="38">
        <v>3.1421014239130399E-5</v>
      </c>
      <c r="Z49" s="38">
        <v>6.6433001534161503E-5</v>
      </c>
      <c r="AA49" s="38">
        <v>2.6034554655279501E-5</v>
      </c>
      <c r="AB49" s="38">
        <v>2.0648095071428601E-4</v>
      </c>
      <c r="AC49" s="38">
        <v>3.8602960350931698E-4</v>
      </c>
      <c r="AD49" s="38">
        <v>9.8751759037267093E-4</v>
      </c>
      <c r="AE49" s="38">
        <v>1.4363892223602501E-4</v>
      </c>
      <c r="AF49" s="38">
        <v>7.5410434173912996E-4</v>
      </c>
      <c r="AG49" s="38">
        <v>0.114462266156832</v>
      </c>
      <c r="AH49" s="38">
        <v>0.16854232037869599</v>
      </c>
      <c r="AI49" s="38">
        <v>2</v>
      </c>
      <c r="AJ49" s="38">
        <v>3</v>
      </c>
      <c r="AK49" s="38">
        <v>7</v>
      </c>
      <c r="AL49" s="38">
        <v>14</v>
      </c>
      <c r="AM49" s="38">
        <v>0</v>
      </c>
      <c r="AN49" s="38">
        <v>2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87</v>
      </c>
      <c r="D50" s="38">
        <v>116.5</v>
      </c>
      <c r="E50" s="38">
        <v>487.5</v>
      </c>
      <c r="F50" s="38">
        <v>2.0445749999999999E-4</v>
      </c>
      <c r="G50" s="38">
        <v>5.6034482758620703</v>
      </c>
      <c r="H50" s="38">
        <v>5.2907309999999999E-3</v>
      </c>
      <c r="I50" s="38">
        <v>4.0136579999999998E-3</v>
      </c>
      <c r="J50" s="38">
        <v>4.3785359999999997E-3</v>
      </c>
      <c r="K50" s="38">
        <v>4.925853E-3</v>
      </c>
      <c r="L50" s="38">
        <v>19.834422074999999</v>
      </c>
      <c r="M50" s="38">
        <v>0.24902923499999999</v>
      </c>
      <c r="N50" s="38">
        <v>2.0491338496621599E-2</v>
      </c>
      <c r="O50" s="38">
        <v>2.47393575E-2</v>
      </c>
      <c r="P50" s="38">
        <v>2.4637128750000001E-2</v>
      </c>
      <c r="Q50" s="38">
        <v>5.2136662500000003E-3</v>
      </c>
      <c r="R50" s="38">
        <v>2.197918125E-2</v>
      </c>
      <c r="S50" s="38">
        <v>2.45349E-6</v>
      </c>
      <c r="T50" s="38">
        <v>3.5780062500000002E-3</v>
      </c>
      <c r="U50" s="38">
        <v>1.1245162499999999E-4</v>
      </c>
      <c r="V50" s="38">
        <v>6.4404112499999997E-4</v>
      </c>
      <c r="W50" s="38">
        <v>4.2936074999999998E-4</v>
      </c>
      <c r="X50" s="38">
        <v>7.2582412499999996E-5</v>
      </c>
      <c r="Y50" s="38">
        <v>3.5780062500000001E-5</v>
      </c>
      <c r="Z50" s="38">
        <v>7.5649275000000006E-5</v>
      </c>
      <c r="AA50" s="38">
        <v>2.96463375E-5</v>
      </c>
      <c r="AB50" s="38">
        <v>2.3512612499999999E-4</v>
      </c>
      <c r="AC50" s="38">
        <v>4.3958362500000001E-4</v>
      </c>
      <c r="AD50" s="38">
        <v>1.12451625E-3</v>
      </c>
      <c r="AE50" s="38">
        <v>1.63566E-4</v>
      </c>
      <c r="AF50" s="38">
        <v>8.5872149999999996E-4</v>
      </c>
      <c r="AG50" s="38">
        <v>0.13034165624999999</v>
      </c>
      <c r="AH50" s="38">
        <v>0.19192425525000001</v>
      </c>
      <c r="AI50" s="38">
        <v>2</v>
      </c>
      <c r="AJ50" s="38">
        <v>12</v>
      </c>
      <c r="AK50" s="38">
        <v>9</v>
      </c>
      <c r="AL50" s="38">
        <v>31</v>
      </c>
      <c r="AM50" s="38">
        <v>14</v>
      </c>
      <c r="AN50" s="38">
        <v>11</v>
      </c>
      <c r="AO50" s="38">
        <v>0</v>
      </c>
      <c r="AP50" s="38">
        <v>5</v>
      </c>
      <c r="AQ50" s="38">
        <v>2</v>
      </c>
      <c r="AR50" s="38">
        <v>0</v>
      </c>
      <c r="AS50" s="38">
        <v>1</v>
      </c>
    </row>
    <row r="51" spans="1:45" x14ac:dyDescent="0.25">
      <c r="A51" s="38" t="s">
        <v>293</v>
      </c>
      <c r="B51" s="38" t="s">
        <v>270</v>
      </c>
      <c r="C51" s="38">
        <v>429</v>
      </c>
      <c r="D51" s="38">
        <v>157.488372093023</v>
      </c>
      <c r="E51" s="38">
        <v>2025.5</v>
      </c>
      <c r="F51" s="38">
        <v>1.1483737116279101E-3</v>
      </c>
      <c r="G51" s="38">
        <v>4.7214452214452303</v>
      </c>
      <c r="H51" s="38">
        <v>1.12717296618247E-2</v>
      </c>
      <c r="I51" s="38">
        <v>9.2223242687656404E-3</v>
      </c>
      <c r="J51" s="38">
        <v>1.0247026965295201E-2</v>
      </c>
      <c r="K51" s="38">
        <v>1.12717296618247E-2</v>
      </c>
      <c r="L51" s="38">
        <v>111.40373376502301</v>
      </c>
      <c r="M51" s="38">
        <v>1.3987191807628001</v>
      </c>
      <c r="N51" s="38">
        <v>0.16441918209050899</v>
      </c>
      <c r="O51" s="38">
        <v>0.138953219106977</v>
      </c>
      <c r="P51" s="38">
        <v>0.13837903225116299</v>
      </c>
      <c r="Q51" s="38">
        <v>2.92835296465116E-2</v>
      </c>
      <c r="R51" s="38">
        <v>0.123450174</v>
      </c>
      <c r="S51" s="38">
        <v>1.3780484539535001E-5</v>
      </c>
      <c r="T51" s="38">
        <v>2.0096539953488299E-2</v>
      </c>
      <c r="U51" s="38">
        <v>6.3160554139534905E-4</v>
      </c>
      <c r="V51" s="38">
        <v>3.6173771916279199E-3</v>
      </c>
      <c r="W51" s="38">
        <v>2.4115847944186199E-3</v>
      </c>
      <c r="X51" s="38">
        <v>4.0767266762790498E-4</v>
      </c>
      <c r="Y51" s="38">
        <v>2.0096539953488301E-4</v>
      </c>
      <c r="Z51" s="38">
        <v>4.24898273302325E-4</v>
      </c>
      <c r="AA51" s="38">
        <v>1.66514188186046E-4</v>
      </c>
      <c r="AB51" s="38">
        <v>1.3206297683720899E-3</v>
      </c>
      <c r="AC51" s="38">
        <v>2.4690034799999998E-3</v>
      </c>
      <c r="AD51" s="38">
        <v>6.3160554139534896E-3</v>
      </c>
      <c r="AE51" s="38">
        <v>9.1869896930232397E-4</v>
      </c>
      <c r="AF51" s="38">
        <v>4.8231695888372398E-3</v>
      </c>
      <c r="AG51" s="38">
        <v>0.73208824116279203</v>
      </c>
      <c r="AH51" s="38">
        <v>1.0779784031051101</v>
      </c>
      <c r="AI51" s="38">
        <v>18</v>
      </c>
      <c r="AJ51" s="38">
        <v>96</v>
      </c>
      <c r="AK51" s="38">
        <v>60</v>
      </c>
      <c r="AL51" s="38">
        <v>129</v>
      </c>
      <c r="AM51" s="38">
        <v>23</v>
      </c>
      <c r="AN51" s="38">
        <v>32</v>
      </c>
      <c r="AO51" s="38">
        <v>17</v>
      </c>
      <c r="AP51" s="38">
        <v>29</v>
      </c>
      <c r="AQ51" s="38">
        <v>20</v>
      </c>
      <c r="AR51" s="38">
        <v>3</v>
      </c>
      <c r="AS51" s="38">
        <v>2</v>
      </c>
    </row>
    <row r="52" spans="1:45" x14ac:dyDescent="0.25">
      <c r="A52" s="38" t="s">
        <v>293</v>
      </c>
      <c r="B52" s="38" t="s">
        <v>271</v>
      </c>
      <c r="C52" s="38">
        <v>43</v>
      </c>
      <c r="D52" s="38">
        <v>350</v>
      </c>
      <c r="E52" s="38">
        <v>369.1</v>
      </c>
      <c r="F52" s="38">
        <v>4.6506599999999998E-4</v>
      </c>
      <c r="G52" s="38">
        <v>8.5837209302325608</v>
      </c>
      <c r="H52" s="38">
        <v>5.3947656000000004E-3</v>
      </c>
      <c r="I52" s="38">
        <v>4.1498196923076902E-3</v>
      </c>
      <c r="J52" s="38">
        <v>4.5648016615384597E-3</v>
      </c>
      <c r="K52" s="38">
        <v>4.97978363076923E-3</v>
      </c>
      <c r="L52" s="38">
        <v>45.116052660000001</v>
      </c>
      <c r="M52" s="38">
        <v>0.56645038800000003</v>
      </c>
      <c r="N52" s="38">
        <v>5.9927524905405399E-2</v>
      </c>
      <c r="O52" s="38">
        <v>5.6272985999999997E-2</v>
      </c>
      <c r="P52" s="38">
        <v>5.6040452999999997E-2</v>
      </c>
      <c r="Q52" s="38">
        <v>1.1859183000000001E-2</v>
      </c>
      <c r="R52" s="38">
        <v>4.9994595000000003E-2</v>
      </c>
      <c r="S52" s="38">
        <v>5.5807919999999998E-6</v>
      </c>
      <c r="T52" s="38">
        <v>8.1386549999999998E-3</v>
      </c>
      <c r="U52" s="38">
        <v>2.5578629999999997E-4</v>
      </c>
      <c r="V52" s="38">
        <v>1.4649578999999999E-3</v>
      </c>
      <c r="W52" s="38">
        <v>9.7663859999999993E-4</v>
      </c>
      <c r="X52" s="38">
        <v>1.6509842999999999E-4</v>
      </c>
      <c r="Y52" s="38">
        <v>8.1386549999999994E-5</v>
      </c>
      <c r="Z52" s="38">
        <v>1.7207442000000001E-4</v>
      </c>
      <c r="AA52" s="38">
        <v>6.7434570000000004E-5</v>
      </c>
      <c r="AB52" s="38">
        <v>5.3482590000000004E-4</v>
      </c>
      <c r="AC52" s="38">
        <v>9.9989190000000002E-4</v>
      </c>
      <c r="AD52" s="38">
        <v>2.5578630000000001E-3</v>
      </c>
      <c r="AE52" s="38">
        <v>3.720528E-4</v>
      </c>
      <c r="AF52" s="38">
        <v>1.9532771999999999E-3</v>
      </c>
      <c r="AG52" s="38">
        <v>0.296479575</v>
      </c>
      <c r="AH52" s="38">
        <v>0.43655745419999997</v>
      </c>
      <c r="AI52" s="38">
        <v>7</v>
      </c>
      <c r="AJ52" s="38">
        <v>19</v>
      </c>
      <c r="AK52" s="38">
        <v>7</v>
      </c>
      <c r="AL52" s="38">
        <v>5</v>
      </c>
      <c r="AM52" s="38">
        <v>1</v>
      </c>
      <c r="AN52" s="38">
        <v>1</v>
      </c>
      <c r="AO52" s="38">
        <v>0</v>
      </c>
      <c r="AP52" s="38">
        <v>2</v>
      </c>
      <c r="AQ52" s="38">
        <v>0</v>
      </c>
      <c r="AR52" s="38">
        <v>0</v>
      </c>
      <c r="AS52" s="38">
        <v>1</v>
      </c>
    </row>
    <row r="53" spans="1:45" x14ac:dyDescent="0.25">
      <c r="A53" s="38" t="s">
        <v>293</v>
      </c>
      <c r="B53" s="38" t="s">
        <v>272</v>
      </c>
      <c r="C53" s="38">
        <v>66</v>
      </c>
      <c r="D53" s="38">
        <v>1030.1759254656999</v>
      </c>
      <c r="E53" s="38">
        <v>948.8</v>
      </c>
      <c r="F53" s="38">
        <v>3.51875130509469E-3</v>
      </c>
      <c r="G53" s="38">
        <v>14.3757575757576</v>
      </c>
      <c r="H53" s="38">
        <v>2.3490371693280199E-3</v>
      </c>
      <c r="I53" s="38">
        <v>1.9345011982701301E-3</v>
      </c>
      <c r="J53" s="38">
        <v>2.3490371693280199E-3</v>
      </c>
      <c r="K53" s="38">
        <v>2.3490371693280199E-3</v>
      </c>
      <c r="L53" s="38">
        <v>257.987808186932</v>
      </c>
      <c r="M53" s="38">
        <v>2.11125078305681E-2</v>
      </c>
      <c r="N53" s="38">
        <v>0.13599973794191</v>
      </c>
      <c r="O53" s="38">
        <v>0.211125078305681</v>
      </c>
      <c r="P53" s="38">
        <v>3.0261261223814302E-3</v>
      </c>
      <c r="Q53" s="38">
        <v>7.0375026101893802E-5</v>
      </c>
      <c r="R53" s="38">
        <v>3.0261261223814302E-3</v>
      </c>
      <c r="S53" s="38">
        <v>3.8706264356041599E-6</v>
      </c>
      <c r="T53" s="38">
        <v>2.8150010440757499E-4</v>
      </c>
      <c r="U53" s="38">
        <v>2.6390634788210101E-5</v>
      </c>
      <c r="V53" s="38">
        <v>9.6061910629085005E-4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1.75937565254734E-3</v>
      </c>
      <c r="AH53" s="38">
        <v>0.28626449367467299</v>
      </c>
      <c r="AI53" s="38">
        <v>0</v>
      </c>
      <c r="AJ53" s="38">
        <v>0</v>
      </c>
      <c r="AK53" s="38">
        <v>0</v>
      </c>
      <c r="AL53" s="38">
        <v>0</v>
      </c>
      <c r="AM53" s="38">
        <v>30</v>
      </c>
      <c r="AN53" s="38">
        <v>16</v>
      </c>
      <c r="AO53" s="38">
        <v>10</v>
      </c>
      <c r="AP53" s="38">
        <v>8</v>
      </c>
      <c r="AQ53" s="38">
        <v>2</v>
      </c>
      <c r="AR53" s="38">
        <v>0</v>
      </c>
      <c r="AS53" s="38">
        <v>0</v>
      </c>
    </row>
    <row r="54" spans="1:45" x14ac:dyDescent="0.25">
      <c r="A54" s="38" t="s">
        <v>293</v>
      </c>
      <c r="B54" s="38" t="s">
        <v>273</v>
      </c>
      <c r="C54" s="38">
        <v>2781</v>
      </c>
      <c r="D54" s="38">
        <v>1058.2465377901799</v>
      </c>
      <c r="E54" s="38">
        <v>65341.8</v>
      </c>
      <c r="F54" s="38">
        <v>0.24893184104272101</v>
      </c>
      <c r="G54" s="38">
        <v>23.4957928802589</v>
      </c>
      <c r="H54" s="38">
        <v>6.8427533382013295E-2</v>
      </c>
      <c r="I54" s="38">
        <v>5.8652171470297297E-2</v>
      </c>
      <c r="J54" s="38">
        <v>6.8427533382013295E-2</v>
      </c>
      <c r="K54" s="38">
        <v>6.8427533382013295E-2</v>
      </c>
      <c r="L54" s="38">
        <v>18251.184721569902</v>
      </c>
      <c r="M54" s="38">
        <v>1.49359104625633</v>
      </c>
      <c r="N54" s="38">
        <v>9.3463237804068804</v>
      </c>
      <c r="O54" s="38">
        <v>14.935910462562999</v>
      </c>
      <c r="P54" s="38">
        <v>0.21408138329673901</v>
      </c>
      <c r="Q54" s="38">
        <v>4.9786368208544598E-3</v>
      </c>
      <c r="R54" s="38">
        <v>0.21408138329673901</v>
      </c>
      <c r="S54" s="38">
        <v>2.7382502514699798E-4</v>
      </c>
      <c r="T54" s="38">
        <v>1.9914547283417801E-2</v>
      </c>
      <c r="U54" s="38">
        <v>1.8669888078204099E-3</v>
      </c>
      <c r="V54" s="38">
        <v>6.7958392604663895E-2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0.12446592052136</v>
      </c>
      <c r="AH54" s="38">
        <v>20.251600996189701</v>
      </c>
      <c r="AI54" s="38">
        <v>0</v>
      </c>
      <c r="AJ54" s="38">
        <v>0</v>
      </c>
      <c r="AK54" s="38">
        <v>2</v>
      </c>
      <c r="AL54" s="38">
        <v>9</v>
      </c>
      <c r="AM54" s="38">
        <v>1705</v>
      </c>
      <c r="AN54" s="38">
        <v>623</v>
      </c>
      <c r="AO54" s="38">
        <v>140</v>
      </c>
      <c r="AP54" s="38">
        <v>155</v>
      </c>
      <c r="AQ54" s="38">
        <v>127</v>
      </c>
      <c r="AR54" s="38">
        <v>20</v>
      </c>
      <c r="AS54" s="38">
        <v>0</v>
      </c>
    </row>
    <row r="55" spans="1:45" x14ac:dyDescent="0.25">
      <c r="A55" s="38" t="s">
        <v>293</v>
      </c>
      <c r="B55" s="38" t="s">
        <v>274</v>
      </c>
      <c r="C55" s="38">
        <v>259</v>
      </c>
      <c r="D55" s="38">
        <v>1155.6984760223199</v>
      </c>
      <c r="E55" s="38">
        <v>51935.8</v>
      </c>
      <c r="F55" s="38">
        <v>0.216079649679599</v>
      </c>
      <c r="G55" s="38">
        <v>200.524324324324</v>
      </c>
      <c r="H55" s="38">
        <v>8.4852816278027099E-2</v>
      </c>
      <c r="I55" s="38">
        <v>6.7882253022421707E-2</v>
      </c>
      <c r="J55" s="38">
        <v>8.4852816278027099E-2</v>
      </c>
      <c r="K55" s="38">
        <v>8.4852816278027099E-2</v>
      </c>
      <c r="L55" s="38">
        <v>15842.527755208799</v>
      </c>
      <c r="M55" s="38">
        <v>1.29647789807759</v>
      </c>
      <c r="N55" s="38">
        <v>8.8287058006945909</v>
      </c>
      <c r="O55" s="38">
        <v>12.9647789807759</v>
      </c>
      <c r="P55" s="38">
        <v>0.185828498724455</v>
      </c>
      <c r="Q55" s="38">
        <v>4.3215929935919804E-3</v>
      </c>
      <c r="R55" s="38">
        <v>0.185828498724455</v>
      </c>
      <c r="S55" s="38">
        <v>2.3768761464755899E-4</v>
      </c>
      <c r="T55" s="38">
        <v>1.7286371974367901E-2</v>
      </c>
      <c r="U55" s="38">
        <v>1.62059737259699E-3</v>
      </c>
      <c r="V55" s="38">
        <v>5.8989744362530599E-2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0.1080398248398</v>
      </c>
      <c r="AH55" s="38">
        <v>17.578943820034102</v>
      </c>
      <c r="AI55" s="38">
        <v>0</v>
      </c>
      <c r="AJ55" s="38">
        <v>0</v>
      </c>
      <c r="AK55" s="38">
        <v>1</v>
      </c>
      <c r="AL55" s="38">
        <v>0</v>
      </c>
      <c r="AM55" s="38">
        <v>168</v>
      </c>
      <c r="AN55" s="38">
        <v>41</v>
      </c>
      <c r="AO55" s="38">
        <v>12</v>
      </c>
      <c r="AP55" s="38">
        <v>24</v>
      </c>
      <c r="AQ55" s="38">
        <v>10</v>
      </c>
      <c r="AR55" s="38">
        <v>3</v>
      </c>
      <c r="AS55" s="38">
        <v>0</v>
      </c>
    </row>
    <row r="56" spans="1:45" x14ac:dyDescent="0.25">
      <c r="A56" s="38" t="s">
        <v>293</v>
      </c>
      <c r="B56" s="38" t="s">
        <v>275</v>
      </c>
      <c r="C56" s="38">
        <v>5</v>
      </c>
      <c r="D56" s="38">
        <v>1000</v>
      </c>
      <c r="E56" s="38">
        <v>67.099999999999994</v>
      </c>
      <c r="F56" s="38">
        <v>2.4156000000000001E-4</v>
      </c>
      <c r="G56" s="38">
        <v>13.42</v>
      </c>
      <c r="H56" s="38">
        <v>2.4156E-5</v>
      </c>
      <c r="I56" s="38">
        <v>2.4156E-5</v>
      </c>
      <c r="J56" s="38">
        <v>2.4156E-5</v>
      </c>
      <c r="K56" s="38">
        <v>2.4156E-5</v>
      </c>
      <c r="L56" s="38">
        <v>17.710696080000002</v>
      </c>
      <c r="M56" s="38">
        <v>1.44936E-3</v>
      </c>
      <c r="N56" s="38">
        <v>9.3362940000000002E-3</v>
      </c>
      <c r="O56" s="38">
        <v>1.4493600000000001E-2</v>
      </c>
      <c r="P56" s="38">
        <v>2.0774159999999999E-4</v>
      </c>
      <c r="Q56" s="38">
        <v>4.8311999999999996E-6</v>
      </c>
      <c r="R56" s="38">
        <v>2.0774159999999999E-4</v>
      </c>
      <c r="S56" s="38">
        <v>2.6571600000000002E-7</v>
      </c>
      <c r="T56" s="38">
        <v>1.9324799999999998E-5</v>
      </c>
      <c r="U56" s="38">
        <v>1.8117E-6</v>
      </c>
      <c r="V56" s="38">
        <v>6.594588E-5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1.2078000000000001E-4</v>
      </c>
      <c r="AH56" s="38">
        <v>1.965187224E-2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5</v>
      </c>
      <c r="AQ56" s="38">
        <v>0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11</v>
      </c>
      <c r="D57" s="38">
        <v>1000</v>
      </c>
      <c r="E57" s="38">
        <v>992</v>
      </c>
      <c r="F57" s="38">
        <v>3.5712000000000001E-3</v>
      </c>
      <c r="G57" s="38">
        <v>90.181818181818201</v>
      </c>
      <c r="H57" s="38">
        <v>3.5712E-4</v>
      </c>
      <c r="I57" s="38">
        <v>3.5712E-4</v>
      </c>
      <c r="J57" s="38">
        <v>3.5712E-4</v>
      </c>
      <c r="K57" s="38">
        <v>3.5712E-4</v>
      </c>
      <c r="L57" s="38">
        <v>261.83324160000001</v>
      </c>
      <c r="M57" s="38">
        <v>2.14272E-2</v>
      </c>
      <c r="N57" s="38">
        <v>0.13802687999999999</v>
      </c>
      <c r="O57" s="38">
        <v>0.21427199999999999</v>
      </c>
      <c r="P57" s="38">
        <v>3.0712320000000001E-3</v>
      </c>
      <c r="Q57" s="38">
        <v>7.1423999999999999E-5</v>
      </c>
      <c r="R57" s="38">
        <v>3.0712320000000001E-3</v>
      </c>
      <c r="S57" s="38">
        <v>3.9283199999999999E-6</v>
      </c>
      <c r="T57" s="38">
        <v>2.85696E-4</v>
      </c>
      <c r="U57" s="38">
        <v>2.6784E-5</v>
      </c>
      <c r="V57" s="38">
        <v>9.7493760000000004E-4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1.7856E-3</v>
      </c>
      <c r="AH57" s="38">
        <v>0.2905314048</v>
      </c>
      <c r="AI57" s="38">
        <v>0</v>
      </c>
      <c r="AJ57" s="38">
        <v>1</v>
      </c>
      <c r="AK57" s="38">
        <v>0</v>
      </c>
      <c r="AL57" s="38">
        <v>0</v>
      </c>
      <c r="AM57" s="38">
        <v>2</v>
      </c>
      <c r="AN57" s="38">
        <v>4</v>
      </c>
      <c r="AO57" s="38">
        <v>2</v>
      </c>
      <c r="AP57" s="38">
        <v>1</v>
      </c>
      <c r="AQ57" s="38">
        <v>1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4</v>
      </c>
      <c r="D58" s="38">
        <v>50</v>
      </c>
      <c r="E58" s="38">
        <v>551</v>
      </c>
      <c r="F58" s="38">
        <v>9.9179999999999996E-5</v>
      </c>
      <c r="G58" s="38">
        <v>137.75</v>
      </c>
      <c r="H58" s="38">
        <v>9.9180000000000006E-6</v>
      </c>
      <c r="I58" s="38">
        <v>9.9180000000000006E-6</v>
      </c>
      <c r="J58" s="38">
        <v>9.9180000000000006E-6</v>
      </c>
      <c r="K58" s="38">
        <v>9.9180000000000006E-6</v>
      </c>
      <c r="L58" s="38">
        <v>7.2716792400000001</v>
      </c>
      <c r="M58" s="38">
        <v>5.9508E-4</v>
      </c>
      <c r="N58" s="38">
        <v>3.8333070000000002E-3</v>
      </c>
      <c r="O58" s="38">
        <v>5.9508E-3</v>
      </c>
      <c r="P58" s="38">
        <v>8.5294800000000002E-5</v>
      </c>
      <c r="Q58" s="38">
        <v>1.9835999999999999E-6</v>
      </c>
      <c r="R58" s="38">
        <v>8.5294800000000002E-5</v>
      </c>
      <c r="S58" s="38">
        <v>1.09098E-7</v>
      </c>
      <c r="T58" s="38">
        <v>7.9343999999999998E-6</v>
      </c>
      <c r="U58" s="38">
        <v>7.4384999999999998E-7</v>
      </c>
      <c r="V58" s="38">
        <v>2.7076139999999999E-5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4.9589999999999998E-5</v>
      </c>
      <c r="AH58" s="38">
        <v>8.0686897199999993E-3</v>
      </c>
      <c r="AI58" s="38">
        <v>0</v>
      </c>
      <c r="AJ58" s="38">
        <v>1</v>
      </c>
      <c r="AK58" s="38">
        <v>0</v>
      </c>
      <c r="AL58" s="38">
        <v>0</v>
      </c>
      <c r="AM58" s="38">
        <v>0</v>
      </c>
      <c r="AN58" s="38">
        <v>1</v>
      </c>
      <c r="AO58" s="38">
        <v>0</v>
      </c>
      <c r="AP58" s="38">
        <v>1</v>
      </c>
      <c r="AQ58" s="38">
        <v>0</v>
      </c>
      <c r="AR58" s="38">
        <v>1</v>
      </c>
      <c r="AS58" s="38">
        <v>0</v>
      </c>
    </row>
    <row r="59" spans="1:45" x14ac:dyDescent="0.25">
      <c r="A59" s="38" t="s">
        <v>293</v>
      </c>
      <c r="B59" s="38" t="s">
        <v>278</v>
      </c>
      <c r="C59" s="38">
        <v>1</v>
      </c>
      <c r="D59" s="38">
        <v>1000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1</v>
      </c>
      <c r="AR59" s="38">
        <v>0</v>
      </c>
      <c r="AS59" s="38">
        <v>0</v>
      </c>
    </row>
    <row r="60" spans="1:45" x14ac:dyDescent="0.25">
      <c r="A60" s="38" t="s">
        <v>293</v>
      </c>
      <c r="B60" s="38" t="s">
        <v>279</v>
      </c>
      <c r="C60" s="38">
        <v>48</v>
      </c>
      <c r="D60" s="38">
        <v>800</v>
      </c>
      <c r="E60" s="38">
        <v>6156</v>
      </c>
      <c r="F60" s="38">
        <v>1.772928E-2</v>
      </c>
      <c r="G60" s="38">
        <v>128.25</v>
      </c>
      <c r="H60" s="38">
        <v>1.772928E-3</v>
      </c>
      <c r="I60" s="38">
        <v>1.772928E-3</v>
      </c>
      <c r="J60" s="38">
        <v>1.772928E-3</v>
      </c>
      <c r="K60" s="38">
        <v>1.772928E-3</v>
      </c>
      <c r="L60" s="38">
        <v>1299.8753510399999</v>
      </c>
      <c r="M60" s="38">
        <v>0.10637568</v>
      </c>
      <c r="N60" s="38">
        <v>0.68523667200000005</v>
      </c>
      <c r="O60" s="38">
        <v>1.0637567999999999</v>
      </c>
      <c r="P60" s="38">
        <v>1.5247180799999999E-2</v>
      </c>
      <c r="Q60" s="38">
        <v>3.5458560000000002E-4</v>
      </c>
      <c r="R60" s="38">
        <v>1.5247180799999999E-2</v>
      </c>
      <c r="S60" s="38">
        <v>1.9502208E-5</v>
      </c>
      <c r="T60" s="38">
        <v>1.4183424000000001E-3</v>
      </c>
      <c r="U60" s="38">
        <v>1.3296959999999999E-4</v>
      </c>
      <c r="V60" s="38">
        <v>4.8400934400000001E-3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8.86464E-3</v>
      </c>
      <c r="AH60" s="38">
        <v>1.44234784512</v>
      </c>
      <c r="AI60" s="38">
        <v>0</v>
      </c>
      <c r="AJ60" s="38">
        <v>0</v>
      </c>
      <c r="AK60" s="38">
        <v>0</v>
      </c>
      <c r="AL60" s="38">
        <v>0</v>
      </c>
      <c r="AM60" s="38">
        <v>19</v>
      </c>
      <c r="AN60" s="38">
        <v>10</v>
      </c>
      <c r="AO60" s="38">
        <v>5</v>
      </c>
      <c r="AP60" s="38">
        <v>6</v>
      </c>
      <c r="AQ60" s="38">
        <v>8</v>
      </c>
      <c r="AR60" s="38">
        <v>0</v>
      </c>
      <c r="AS60" s="38">
        <v>0</v>
      </c>
    </row>
    <row r="61" spans="1:45" x14ac:dyDescent="0.25">
      <c r="A61" s="38" t="s">
        <v>293</v>
      </c>
      <c r="B61" s="38" t="s">
        <v>280</v>
      </c>
      <c r="C61" s="38">
        <v>8</v>
      </c>
      <c r="D61" s="38">
        <v>500</v>
      </c>
      <c r="E61" s="38">
        <v>1267.5999999999999</v>
      </c>
      <c r="F61" s="38">
        <v>2.2816799999999999E-3</v>
      </c>
      <c r="G61" s="38">
        <v>158.44999999999999</v>
      </c>
      <c r="H61" s="38">
        <v>2.28168E-4</v>
      </c>
      <c r="I61" s="38">
        <v>2.28168E-4</v>
      </c>
      <c r="J61" s="38">
        <v>2.28168E-4</v>
      </c>
      <c r="K61" s="38">
        <v>2.28168E-4</v>
      </c>
      <c r="L61" s="38">
        <v>167.28821424</v>
      </c>
      <c r="M61" s="38">
        <v>1.369008E-2</v>
      </c>
      <c r="N61" s="38">
        <v>8.8186931999999996E-2</v>
      </c>
      <c r="O61" s="38">
        <v>0.13690079999999999</v>
      </c>
      <c r="P61" s="38">
        <v>1.9622448E-3</v>
      </c>
      <c r="Q61" s="38">
        <v>4.5633600000000003E-5</v>
      </c>
      <c r="R61" s="38">
        <v>1.9622448E-3</v>
      </c>
      <c r="S61" s="38">
        <v>2.5098480000000001E-6</v>
      </c>
      <c r="T61" s="38">
        <v>1.8253440000000001E-4</v>
      </c>
      <c r="U61" s="38">
        <v>1.7112599999999999E-5</v>
      </c>
      <c r="V61" s="38">
        <v>6.2289864000000003E-4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1.14084E-3</v>
      </c>
      <c r="AH61" s="38">
        <v>0.18562379472000001</v>
      </c>
      <c r="AI61" s="38">
        <v>0</v>
      </c>
      <c r="AJ61" s="38">
        <v>0</v>
      </c>
      <c r="AK61" s="38">
        <v>0</v>
      </c>
      <c r="AL61" s="38">
        <v>0</v>
      </c>
      <c r="AM61" s="38">
        <v>4</v>
      </c>
      <c r="AN61" s="38">
        <v>1</v>
      </c>
      <c r="AO61" s="38">
        <v>0</v>
      </c>
      <c r="AP61" s="38">
        <v>0</v>
      </c>
      <c r="AQ61" s="38">
        <v>3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6</v>
      </c>
      <c r="D62" s="38">
        <v>700</v>
      </c>
      <c r="E62" s="38">
        <v>383.5</v>
      </c>
      <c r="F62" s="38">
        <v>9.6641999999999995E-4</v>
      </c>
      <c r="G62" s="38">
        <v>63.9166666666667</v>
      </c>
      <c r="H62" s="38">
        <v>9.6642000000000001E-5</v>
      </c>
      <c r="I62" s="38">
        <v>9.6642000000000001E-5</v>
      </c>
      <c r="J62" s="38">
        <v>9.6642000000000001E-5</v>
      </c>
      <c r="K62" s="38">
        <v>9.6642000000000001E-5</v>
      </c>
      <c r="L62" s="38">
        <v>70.855981560000004</v>
      </c>
      <c r="M62" s="38">
        <v>5.7985199999999997E-3</v>
      </c>
      <c r="N62" s="38">
        <v>3.7352133000000003E-2</v>
      </c>
      <c r="O62" s="38">
        <v>5.7985200000000001E-2</v>
      </c>
      <c r="P62" s="38">
        <v>8.3112119999999995E-4</v>
      </c>
      <c r="Q62" s="38">
        <v>1.9328399999999999E-5</v>
      </c>
      <c r="R62" s="38">
        <v>8.3112119999999995E-4</v>
      </c>
      <c r="S62" s="38">
        <v>1.063062E-6</v>
      </c>
      <c r="T62" s="38">
        <v>7.7313599999999998E-5</v>
      </c>
      <c r="U62" s="38">
        <v>7.2481500000000002E-6</v>
      </c>
      <c r="V62" s="38">
        <v>2.6383266E-4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4.8320999999999998E-4</v>
      </c>
      <c r="AH62" s="38">
        <v>7.8622132679999998E-2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1</v>
      </c>
      <c r="AO62" s="38">
        <v>3</v>
      </c>
      <c r="AP62" s="38">
        <v>1</v>
      </c>
      <c r="AQ62" s="38">
        <v>1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229</v>
      </c>
      <c r="D63" s="38">
        <v>429</v>
      </c>
      <c r="E63" s="38">
        <v>1621</v>
      </c>
      <c r="F63" s="38">
        <v>2.5034724000000002E-3</v>
      </c>
      <c r="G63" s="38">
        <v>7.07860262008733</v>
      </c>
      <c r="H63" s="38">
        <v>2.5034724000000001E-4</v>
      </c>
      <c r="I63" s="38">
        <v>2.5034724000000001E-4</v>
      </c>
      <c r="J63" s="38">
        <v>2.5034724000000001E-4</v>
      </c>
      <c r="K63" s="38">
        <v>2.5034724000000001E-4</v>
      </c>
      <c r="L63" s="38">
        <v>183.54958942319999</v>
      </c>
      <c r="M63" s="38">
        <v>1.50208344E-2</v>
      </c>
      <c r="N63" s="38">
        <v>9.6759208259999993E-2</v>
      </c>
      <c r="O63" s="38">
        <v>0.15020834399999999</v>
      </c>
      <c r="P63" s="38">
        <v>2.1529862640000002E-3</v>
      </c>
      <c r="Q63" s="38">
        <v>5.0069447999999997E-5</v>
      </c>
      <c r="R63" s="38">
        <v>2.1529862640000002E-3</v>
      </c>
      <c r="S63" s="38">
        <v>2.7538196399999999E-6</v>
      </c>
      <c r="T63" s="38">
        <v>2.0027779199999999E-4</v>
      </c>
      <c r="U63" s="38">
        <v>1.8776042999999999E-5</v>
      </c>
      <c r="V63" s="38">
        <v>6.8344796520000001E-4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1.2517362000000001E-3</v>
      </c>
      <c r="AH63" s="38">
        <v>0.20366749362959999</v>
      </c>
      <c r="AI63" s="38">
        <v>0</v>
      </c>
      <c r="AJ63" s="38">
        <v>1</v>
      </c>
      <c r="AK63" s="38">
        <v>0</v>
      </c>
      <c r="AL63" s="38">
        <v>4</v>
      </c>
      <c r="AM63" s="38">
        <v>58</v>
      </c>
      <c r="AN63" s="38">
        <v>54</v>
      </c>
      <c r="AO63" s="38">
        <v>42</v>
      </c>
      <c r="AP63" s="38">
        <v>23</v>
      </c>
      <c r="AQ63" s="38">
        <v>36</v>
      </c>
      <c r="AR63" s="38">
        <v>8</v>
      </c>
      <c r="AS63" s="38">
        <v>3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2020-02-18T09:47:06Z</dcterms:modified>
</cp:coreProperties>
</file>