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T58" i="22"/>
  <c r="AT60" i="22" s="1"/>
  <c r="AS58" i="22"/>
  <c r="AR58" i="22"/>
  <c r="AQ58" i="22"/>
  <c r="AP58" i="22"/>
  <c r="AP60" i="22" s="1"/>
  <c r="AO58" i="22"/>
  <c r="AN58" i="22"/>
  <c r="AW57" i="22"/>
  <c r="AV57" i="22"/>
  <c r="AV60" i="22" s="1"/>
  <c r="AU57" i="22"/>
  <c r="AT57" i="22"/>
  <c r="AS57" i="22"/>
  <c r="AR57" i="22"/>
  <c r="AR60" i="22" s="1"/>
  <c r="AQ57" i="22"/>
  <c r="AP57" i="22"/>
  <c r="AO57" i="22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O60" i="22" l="1"/>
  <c r="AS60" i="22"/>
  <c r="AW60" i="22"/>
  <c r="AQ60" i="22"/>
  <c r="AU60" i="22"/>
  <c r="AR50" i="22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Y69" i="22" s="1"/>
  <c r="V59" i="22"/>
  <c r="Y59" i="22" s="1"/>
  <c r="V58" i="22"/>
  <c r="Y58" i="22" s="1"/>
  <c r="V57" i="22"/>
  <c r="Y57" i="22" s="1"/>
  <c r="V49" i="22"/>
  <c r="Y49" i="22" s="1"/>
  <c r="V48" i="22"/>
  <c r="Y48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l="1"/>
  <c r="Y36" i="22"/>
  <c r="Y50" i="22"/>
  <c r="Y92" i="22"/>
  <c r="Y111" i="22"/>
  <c r="Y46" i="22"/>
  <c r="Y60" i="22"/>
  <c r="Y71" i="22" s="1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52" i="22" l="1"/>
  <c r="AU52" i="22"/>
  <c r="Y74" i="22"/>
  <c r="Y77" i="22" s="1"/>
  <c r="Y114" i="22" s="1"/>
  <c r="Y119" i="22" s="1"/>
  <c r="AR38" i="22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Q77" i="22" l="1"/>
  <c r="AQ114" i="22" s="1"/>
  <c r="AQ119" i="22" s="1"/>
  <c r="AW74" i="22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I77" i="22" l="1"/>
  <c r="I114" i="22" s="1"/>
  <c r="L77" i="22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<sst xmlns="http://schemas.openxmlformats.org/spreadsheetml/2006/main" count="566" uniqueCount="294">
  <si>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</si>
  <si>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</si>
  <si>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</si>
  <si>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</si>
  <si>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</si>
  <si>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</si>
  <si>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</si>
  <si>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</si>
  <si>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</si>
  <si>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</si>
  <si>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</si>
  <si>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</si>
  <si>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</si>
  <si>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</si>
  <si>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</si>
  <si>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</si>
  <si>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</si>
  <si>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</si>
  <si>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</si>
  <si>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</si>
  <si>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</si>
  <si>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</si>
  <si>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</si>
  <si>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</si>
  <si>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</si>
  <si>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</si>
  <si>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</si>
  <si>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</si>
  <si>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</si>
  <si>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</si>
  <si>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</si>
  <si>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</si>
  <si>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</si>
  <si>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</si>
  <si>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</si>
  <si>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</si>
  <si>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</si>
  <si>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</si>
  <si>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</si>
  <si>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</si>
  <si>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</si>
  <si>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</si>
  <si>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</si>
  <si>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</si>
  <si>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</si>
  <si>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</si>
  <si>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</si>
  <si>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</si>
  <si>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</si>
  <si>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</si>
  <si>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</si>
  <si>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</si>
  <si>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</si>
  <si>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</si>
  <si>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</si>
  <si>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</si>
  <si>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</si>
  <si>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</si>
  <si>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</si>
  <si>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</si>
  <si>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</si>
  <si>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</si>
  <si>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</si>
  <si>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</si>
  <si>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</si>
  <si>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</si>
  <si>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</si>
  <si>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</si>
  <si>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</si>
  <si>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</si>
  <si>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</si>
  <si>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</si>
  <si>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</si>
  <si>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</si>
  <si>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</si>
  <si>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</si>
  <si>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</si>
  <si>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</si>
  <si>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</si>
  <si>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</si>
  <si>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</si>
  <si>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</si>
  <si>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</si>
  <si>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</si>
  <si>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</si>
  <si>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</si>
  <si>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</si>
  <si>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</si>
  <si>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</si>
  <si>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</si>
  <si>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</si>
  <si>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</si>
  <si>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</si>
  <si>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</si>
  <si>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</si>
  <si>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</si>
  <si>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</si>
  <si>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</si>
  <si>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</si>
  <si>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</si>
  <si>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</si>
  <si>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</si>
  <si>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</si>
  <si>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</si>
  <si>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</si>
  <si>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</si>
  <si>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</si>
  <si>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</si>
  <si>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</si>
  <si>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</si>
  <si>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</si>
  <si>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</si>
  <si>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</si>
  <si>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</si>
  <si>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</si>
  <si>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</si>
  <si>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</si>
  <si>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</si>
  <si>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</si>
  <si>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</si>
  <si>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</si>
  <si>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</si>
  <si>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</si>
  <si>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</si>
  <si>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</si>
  <si>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</si>
  <si>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</si>
  <si>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</si>
  <si>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</si>
  <si>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</si>
  <si>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</si>
  <si>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</si>
  <si>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</si>
  <si>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</si>
  <si>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</si>
  <si>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</si>
  <si>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</si>
  <si>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</si>
  <si>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</si>
  <si>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</si>
  <si>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</si>
  <si>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</si>
  <si>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</si>
  <si>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</si>
  <si>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</si>
  <si>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</si>
  <si>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</si>
  <si>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</si>
  <si>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</si>
  <si>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</si>
  <si>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</si>
  <si>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</si>
  <si>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</si>
  <si>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</si>
  <si>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</si>
  <si>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</si>
  <si>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</si>
  <si>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</si>
  <si>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</si>
  <si>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</si>
  <si>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</si>
  <si>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</si>
  <si>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</si>
  <si>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</si>
  <si>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</si>
  <si>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</si>
  <si>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</si>
  <si>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</si>
  <si>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</si>
  <si>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</si>
  <si>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</si>
  <si>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</si>
  <si>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</si>
  <si>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</si>
  <si>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</si>
  <si>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</si>
  <si>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</si>
  <si>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</si>
  <si>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</si>
  <si>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</si>
  <si>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</si>
  <si>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</si>
  <si>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</si>
  <si>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</si>
  <si>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</si>
  <si>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</si>
  <si>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</si>
  <si>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</si>
  <si>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</si>
  <si>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</si>
  <si>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</si>
  <si>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</si>
  <si>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</si>
  <si>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</si>
  <si>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</si>
  <si>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</si>
  <si>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</si>
  <si>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</si>
  <si>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</si>
  <si>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</si>
  <si>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</si>
  <si>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</si>
  <si>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</si>
  <si>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</si>
  <si>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</si>
  <si>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</si>
  <si>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</si>
  <si>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</si>
  <si>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</si>
  <si>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</si>
  <si>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</si>
  <si>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</si>
  <si>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</si>
  <si>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</si>
  <si>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</si>
  <si>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</si>
  <si>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</si>
  <si>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</si>
  <si>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</si>
  <si>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</si>
  <si>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</si>
  <si>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</si>
  <si>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</si>
  <si>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</si>
  <si>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</si>
  <si>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</si>
  <si>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</si>
  <si>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</si>
  <si>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</si>
  <si>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</si>
  <si>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</si>
  <si>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</si>
  <si>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</si>
  <si>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</si>
  <si>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</si>
  <si>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</si>
  <si>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</si>
  <si>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</si>
  <si>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</si>
  <si>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</si>
  <si>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</si>
  <si>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</si>
  <si>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</si>
  <si>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</si>
  <si>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</si>
  <si>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</si>
  <si>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</si>
  <si>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</si>
  <si>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</si>
  <si>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</si>
  <si>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</si>
  <si>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</si>
  <si>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</si>
  <si>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</si>
  <si>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</si>
  <si>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</si>
  <si>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</si>
  <si>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</si>
  <si>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</si>
  <si>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</si>
  <si>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</si>
  <si>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</si>
  <si>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</si>
  <si>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</si>
  <si>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</si>
  <si>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</si>
  <si>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</si>
  <si>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</si>
  <si>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</si>
  <si>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</si>
  <si>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</si>
  <si>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</si>
  <si>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</si>
  <si>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</si>
  <si>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</si>
  <si>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</si>
  <si>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</si>
  <si>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</si>
  <si>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</si>
  <si>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</si>
  <si>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</si>
  <si>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</si>
  <si>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</si>
  <si>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</si>
  <si>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</si>
  <si>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</si>
  <si>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</si>
  <si>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</si>
  <si>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</si>
  <si>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</si>
  <si>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</si>
  <si>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</si>
  <si>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</si>
  <si>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Kreisfreie Stadt Dresden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</si>
</sst>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Kreisfreie Stadt Dresden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1</v>
      </c>
      <c r="I13" s="224">
        <f>DB!AJ2</f>
        <v>6</v>
      </c>
      <c r="J13" s="224">
        <f>DB!AK2</f>
        <v>12</v>
      </c>
      <c r="K13" s="224">
        <f>DB!AL2</f>
        <v>17</v>
      </c>
      <c r="L13" s="224">
        <f>DB!AM2</f>
        <v>26</v>
      </c>
      <c r="M13" s="224">
        <f>DB!AN2</f>
        <v>58</v>
      </c>
      <c r="N13" s="224">
        <f>DB!AO2</f>
        <v>119</v>
      </c>
      <c r="O13" s="224">
        <f>DB!AP2</f>
        <v>271</v>
      </c>
      <c r="P13" s="224">
        <f>DB!AQ2</f>
        <v>183</v>
      </c>
      <c r="Q13" s="224">
        <f>DB!AR2</f>
        <v>15</v>
      </c>
      <c r="R13" s="224">
        <f>SUM(H13:Q13)</f>
        <v>708</v>
      </c>
      <c r="S13" s="224">
        <f>DB!AS2</f>
        <v>62</v>
      </c>
      <c r="T13" s="225">
        <f>DB!C2</f>
        <v>770</v>
      </c>
      <c r="U13" s="335">
        <f>DB!E2</f>
        <v>12309.2</v>
      </c>
      <c r="V13" s="352">
        <f>DB!F2*1000</f>
        <v>49.921594752413796</v>
      </c>
      <c r="W13" s="177">
        <f>IF(T13=0,0,U13/T13)</f>
        <v>15.985974025974027</v>
      </c>
      <c r="X13" s="402">
        <v>1.0808703585943764</v>
      </c>
      <c r="Y13" s="400">
        <f>V13*X13</f>
        <v>53.958772021644641</v>
      </c>
      <c r="Z13" s="398">
        <f>DB!H2*$X13</f>
        <v>3.5253064387474558</v>
      </c>
      <c r="AA13" s="402">
        <f>DB!I2*$X13</f>
        <v>2.4950536182808549</v>
      </c>
      <c r="AB13" s="402">
        <f>DB!J2*$X13</f>
        <v>2.7749197824997673</v>
      </c>
      <c r="AC13" s="402">
        <f>DB!K2*$X13</f>
        <v>3.2454402745285322</v>
      </c>
      <c r="AD13" s="407">
        <f>DB!L2*$X13</f>
        <v>5509.6222935860924</v>
      </c>
      <c r="AE13" s="401">
        <f>DB!M2*$X13</f>
        <v>37.933016731216185</v>
      </c>
      <c r="AF13" s="401">
        <f>DB!N2*$X13</f>
        <v>5.4120648337709856</v>
      </c>
      <c r="AG13" s="401">
        <f>DB!O2*$X13</f>
        <v>0.37771140415150861</v>
      </c>
      <c r="AH13" s="401">
        <f>DB!P2*$X13</f>
        <v>0.80938158032467178</v>
      </c>
      <c r="AI13" s="401">
        <f>DB!Q2*$X13</f>
        <v>0.38310728135367483</v>
      </c>
      <c r="AJ13" s="401">
        <f>DB!R2*$X13</f>
        <v>0.64750526425973609</v>
      </c>
      <c r="AK13" s="402">
        <f>DB!S2*1000*$X13</f>
        <v>2.9137736891688051</v>
      </c>
      <c r="AL13" s="401">
        <f>DB!T2*$X13</f>
        <v>0.64750526425973609</v>
      </c>
      <c r="AM13" s="400">
        <f>DB!U2*1000*$X13</f>
        <v>917.29912436795394</v>
      </c>
      <c r="AN13" s="400">
        <f>DB!V2*1000*$X13</f>
        <v>15.10845616606043</v>
      </c>
      <c r="AO13" s="400">
        <f>DB!W2*1000*$X13</f>
        <v>8.0938158032467182</v>
      </c>
      <c r="AP13" s="401">
        <f>DB!X2*1000*$X13</f>
        <v>26.979386010822321</v>
      </c>
      <c r="AQ13" s="400">
        <f>DB!Y2*1000*$X13</f>
        <v>248.21035129956485</v>
      </c>
      <c r="AR13" s="400">
        <f>DB!Z2*1000*$X13</f>
        <v>248.21035129956485</v>
      </c>
      <c r="AS13" s="400">
        <f>DB!AA2*1000*$X13</f>
        <v>1672.7219326709755</v>
      </c>
      <c r="AT13" s="400">
        <f>DB!AB2*1000*$X13</f>
        <v>30.216912332120756</v>
      </c>
      <c r="AU13" s="400">
        <f>DB!AC2*1000*$X13</f>
        <v>43.167017617315672</v>
      </c>
      <c r="AV13" s="400">
        <f>DB!AD2*1000*$X13</f>
        <v>1456.8868445844025</v>
      </c>
      <c r="AW13" s="401">
        <f>DB!AE2*1000*$X13</f>
        <v>9.7125789638959876</v>
      </c>
      <c r="AX13" s="401">
        <f>DB!AF2*$X13</f>
        <v>47.052049202873768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1</v>
      </c>
      <c r="I14" s="224">
        <f>DB!AJ3</f>
        <v>1</v>
      </c>
      <c r="J14" s="224">
        <f>DB!AK3</f>
        <v>1</v>
      </c>
      <c r="K14" s="224">
        <f>DB!AL3</f>
        <v>1</v>
      </c>
      <c r="L14" s="224">
        <f>DB!AM3</f>
        <v>6</v>
      </c>
      <c r="M14" s="224">
        <f>DB!AN3</f>
        <v>20</v>
      </c>
      <c r="N14" s="224">
        <f>DB!AO3</f>
        <v>41</v>
      </c>
      <c r="O14" s="224">
        <f>DB!AP3</f>
        <v>63</v>
      </c>
      <c r="P14" s="224">
        <f>DB!AQ3</f>
        <v>58</v>
      </c>
      <c r="Q14" s="224">
        <f>DB!AR3</f>
        <v>6</v>
      </c>
      <c r="R14" s="224">
        <f t="shared" ref="R14:R24" si="0">SUM(H14:Q14)</f>
        <v>198</v>
      </c>
      <c r="S14" s="224">
        <f>DB!AS3</f>
        <v>0</v>
      </c>
      <c r="T14" s="225">
        <f>DB!C3</f>
        <v>198</v>
      </c>
      <c r="U14" s="335">
        <f>DB!E3</f>
        <v>6926.3</v>
      </c>
      <c r="V14" s="352">
        <f>DB!F3*1000</f>
        <v>26.560282609999998</v>
      </c>
      <c r="W14" s="177">
        <f t="shared" ref="W14:W24" si="1">IF(T14=0,0,U14/T14)</f>
        <v>34.981313131313129</v>
      </c>
      <c r="X14" s="402">
        <v>1.0808703585943764</v>
      </c>
      <c r="Y14" s="400">
        <f t="shared" ref="Y14:Y24" si="2">V14*X14</f>
        <v>28.708222189038679</v>
      </c>
      <c r="Z14" s="398">
        <f>DB!H3*$X14</f>
        <v>0.71770555472596698</v>
      </c>
      <c r="AA14" s="402">
        <f>DB!I3*$X14</f>
        <v>0.50698720385842311</v>
      </c>
      <c r="AB14" s="402">
        <f>DB!J3*$X14</f>
        <v>0.56478642453235361</v>
      </c>
      <c r="AC14" s="402">
        <f>DB!K3*$X14</f>
        <v>0.65990633405203536</v>
      </c>
      <c r="AD14" s="407">
        <f>DB!L3*$X14</f>
        <v>2931.3391512783619</v>
      </c>
      <c r="AE14" s="401">
        <f>DB!M3*$X14</f>
        <v>16.50722775869724</v>
      </c>
      <c r="AF14" s="401">
        <f>DB!N3*$X14</f>
        <v>2.7143624079736073</v>
      </c>
      <c r="AG14" s="401">
        <f>DB!O3*$X14</f>
        <v>0.14641193316409726</v>
      </c>
      <c r="AH14" s="401">
        <f>DB!P3*$X14</f>
        <v>0.83253844348212069</v>
      </c>
      <c r="AI14" s="401">
        <f>DB!Q3*$X14</f>
        <v>0.45933155502461886</v>
      </c>
      <c r="AJ14" s="401">
        <f>DB!R3*$X14</f>
        <v>0.25837399970134811</v>
      </c>
      <c r="AK14" s="402">
        <f>DB!S3*1000*$X14</f>
        <v>0.28708222189038685</v>
      </c>
      <c r="AL14" s="401">
        <f>DB!T3*$X14</f>
        <v>0.31579044407942547</v>
      </c>
      <c r="AM14" s="400">
        <f>DB!U3*1000*$X14</f>
        <v>177.99097757203984</v>
      </c>
      <c r="AN14" s="400">
        <f>DB!V3*1000*$X14</f>
        <v>8.0383022129308301</v>
      </c>
      <c r="AO14" s="400">
        <f>DB!W3*1000*$X14</f>
        <v>6.3158088815885209</v>
      </c>
      <c r="AP14" s="401">
        <f>DB!X3*1000*$X14</f>
        <v>14.35411109451934</v>
      </c>
      <c r="AQ14" s="400">
        <f>DB!Y3*1000*$X14</f>
        <v>132.05782206957792</v>
      </c>
      <c r="AR14" s="400">
        <f>DB!Z3*1000*$X14</f>
        <v>132.05782206957792</v>
      </c>
      <c r="AS14" s="400">
        <f>DB!AA3*1000*$X14</f>
        <v>889.95488786019905</v>
      </c>
      <c r="AT14" s="400">
        <f>DB!AB3*1000*$X14</f>
        <v>16.07660442586166</v>
      </c>
      <c r="AU14" s="400">
        <f>DB!AC3*1000*$X14</f>
        <v>22.966577751230947</v>
      </c>
      <c r="AV14" s="400">
        <f>DB!AD3*1000*$X14</f>
        <v>775.12199910404547</v>
      </c>
      <c r="AW14" s="401">
        <f>DB!AE3*1000*$X14</f>
        <v>5.1674799940269622</v>
      </c>
      <c r="AX14" s="401">
        <f>DB!AF3*$X14</f>
        <v>25.033569748841728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0</v>
      </c>
      <c r="I15" s="224">
        <f>DB!AJ4</f>
        <v>0</v>
      </c>
      <c r="J15" s="224">
        <f>DB!AK4</f>
        <v>0</v>
      </c>
      <c r="K15" s="224">
        <f>DB!AL4</f>
        <v>0</v>
      </c>
      <c r="L15" s="224">
        <f>DB!AM4</f>
        <v>1</v>
      </c>
      <c r="M15" s="224">
        <f>DB!AN4</f>
        <v>4</v>
      </c>
      <c r="N15" s="224">
        <f>DB!AO4</f>
        <v>1</v>
      </c>
      <c r="O15" s="224">
        <f>DB!AP4</f>
        <v>5</v>
      </c>
      <c r="P15" s="224">
        <f>DB!AQ4</f>
        <v>4</v>
      </c>
      <c r="Q15" s="224">
        <f>DB!AR4</f>
        <v>0</v>
      </c>
      <c r="R15" s="224">
        <f t="shared" si="0"/>
        <v>15</v>
      </c>
      <c r="S15" s="224">
        <f>DB!AS4</f>
        <v>0</v>
      </c>
      <c r="T15" s="225">
        <f>DB!C4</f>
        <v>15</v>
      </c>
      <c r="U15" s="335">
        <f>DB!E4</f>
        <v>2312</v>
      </c>
      <c r="V15" s="352">
        <f>DB!F4*1000</f>
        <v>12.700144787104499</v>
      </c>
      <c r="W15" s="177">
        <f t="shared" si="1"/>
        <v>154.13333333333333</v>
      </c>
      <c r="X15" s="402">
        <v>1.0808703585943764</v>
      </c>
      <c r="Y15" s="400">
        <f t="shared" si="2"/>
        <v>13.72721005023814</v>
      </c>
      <c r="Z15" s="398">
        <f>DB!H4*$X15</f>
        <v>0.51248250854222288</v>
      </c>
      <c r="AA15" s="402">
        <f>DB!I4*$X15</f>
        <v>0.36386258106497871</v>
      </c>
      <c r="AB15" s="402">
        <f>DB!J4*$X15</f>
        <v>0.40486118174835611</v>
      </c>
      <c r="AC15" s="402">
        <f>DB!K4*$X15</f>
        <v>0.47148390785884542</v>
      </c>
      <c r="AD15" s="407">
        <f>DB!L4*$X15</f>
        <v>1396.5994869062051</v>
      </c>
      <c r="AE15" s="401">
        <f>DB!M4*$X15</f>
        <v>13.926254595966578</v>
      </c>
      <c r="AF15" s="401">
        <f>DB!N4*$X15</f>
        <v>0.6314516623109534</v>
      </c>
      <c r="AG15" s="401">
        <f>DB!O4*$X15</f>
        <v>0.10020863336673826</v>
      </c>
      <c r="AH15" s="401">
        <f>DB!P4*$X15</f>
        <v>1.4550842653252354</v>
      </c>
      <c r="AI15" s="401">
        <f>DB!Q4*$X15</f>
        <v>0.63831526733607225</v>
      </c>
      <c r="AJ15" s="401">
        <f>DB!R4*$X15</f>
        <v>0.87854144321523886</v>
      </c>
      <c r="AK15" s="402">
        <f>DB!S4*1000*$X15</f>
        <v>5.5114748351706062</v>
      </c>
      <c r="AL15" s="401">
        <f>DB!T4*$X15</f>
        <v>0.27454420100476284</v>
      </c>
      <c r="AM15" s="400">
        <f>DB!U4*1000*$X15</f>
        <v>87.854144321524004</v>
      </c>
      <c r="AN15" s="400">
        <f>DB!V4*1000*$X15</f>
        <v>3.8436188140666689</v>
      </c>
      <c r="AO15" s="400">
        <f>DB!W4*1000*$X15</f>
        <v>129.03577447223822</v>
      </c>
      <c r="AP15" s="401">
        <f>DB!X4*1000*$X15</f>
        <v>0.41181630150714316</v>
      </c>
      <c r="AQ15" s="400">
        <f>DB!Y4*1000*$X15</f>
        <v>6.8636050251190603</v>
      </c>
      <c r="AR15" s="400">
        <f>DB!Z4*1000*$X15</f>
        <v>41.181630150714312</v>
      </c>
      <c r="AS15" s="400">
        <f>DB!AA4*1000*$X15</f>
        <v>41.181630150714312</v>
      </c>
      <c r="AT15" s="400">
        <f>DB!AB4*1000*$X15</f>
        <v>7.6872376281333485</v>
      </c>
      <c r="AU15" s="400">
        <f>DB!AC4*1000*$X15</f>
        <v>10.981768040190515</v>
      </c>
      <c r="AV15" s="400">
        <f>DB!AD4*1000*$X15</f>
        <v>109.81768040190512</v>
      </c>
      <c r="AW15" s="401">
        <f>DB!AE4*1000*$X15</f>
        <v>2.4708978090428655</v>
      </c>
      <c r="AX15" s="401">
        <f>DB!AF4*$X15</f>
        <v>0.82363260301428742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0</v>
      </c>
      <c r="J16" s="224">
        <f>DB!AK5</f>
        <v>0</v>
      </c>
      <c r="K16" s="224">
        <f>DB!AL5</f>
        <v>0</v>
      </c>
      <c r="L16" s="224">
        <f>DB!AM5</f>
        <v>0</v>
      </c>
      <c r="M16" s="224">
        <f>DB!AN5</f>
        <v>2</v>
      </c>
      <c r="N16" s="224">
        <f>DB!AO5</f>
        <v>10</v>
      </c>
      <c r="O16" s="224">
        <f>DB!AP5</f>
        <v>69</v>
      </c>
      <c r="P16" s="224">
        <f>DB!AQ5</f>
        <v>86</v>
      </c>
      <c r="Q16" s="224">
        <f>DB!AR5</f>
        <v>10</v>
      </c>
      <c r="R16" s="224">
        <f t="shared" si="0"/>
        <v>177</v>
      </c>
      <c r="S16" s="224">
        <f>DB!AS5</f>
        <v>1</v>
      </c>
      <c r="T16" s="225">
        <f>DB!C5</f>
        <v>178</v>
      </c>
      <c r="U16" s="335">
        <f>DB!E5</f>
        <v>3100.7</v>
      </c>
      <c r="V16" s="352">
        <f>DB!F5*1000</f>
        <v>12.2805478554545</v>
      </c>
      <c r="W16" s="177">
        <f t="shared" si="1"/>
        <v>17.419662921348312</v>
      </c>
      <c r="X16" s="402">
        <v>1.0808703585943764</v>
      </c>
      <c r="Y16" s="400">
        <f t="shared" si="2"/>
        <v>13.273680164260506</v>
      </c>
      <c r="Z16" s="398">
        <f>DB!H5*$X16</f>
        <v>0.26326132325783452</v>
      </c>
      <c r="AA16" s="402">
        <f>DB!I5*$X16</f>
        <v>0.21193642662269363</v>
      </c>
      <c r="AB16" s="402">
        <f>DB!J5*$X16</f>
        <v>0.22308631796067269</v>
      </c>
      <c r="AC16" s="402">
        <f>DB!K5*$X16</f>
        <v>0.2582173247954152</v>
      </c>
      <c r="AD16" s="407">
        <f>DB!L5*$X16</f>
        <v>1355.3489342123137</v>
      </c>
      <c r="AE16" s="401">
        <f>DB!M5*$X16</f>
        <v>2.6281886725235899</v>
      </c>
      <c r="AF16" s="401">
        <f>DB!N5*$X16</f>
        <v>1.124944393921079</v>
      </c>
      <c r="AG16" s="401">
        <f>DB!O5*$X16</f>
        <v>9.2915761149824083E-2</v>
      </c>
      <c r="AH16" s="401">
        <f>DB!P5*$X16</f>
        <v>2.123788826281681E-2</v>
      </c>
      <c r="AI16" s="401">
        <f>DB!Q5*$X16</f>
        <v>1.1946312147834509E-2</v>
      </c>
      <c r="AJ16" s="401">
        <f>DB!R5*$X16</f>
        <v>1.1680838544549288E-2</v>
      </c>
      <c r="AK16" s="402">
        <f>DB!S5*1000*$X16</f>
        <v>1.3273680164260615E-2</v>
      </c>
      <c r="AL16" s="401">
        <f>DB!T5*$X16</f>
        <v>1.3273680164260506E-3</v>
      </c>
      <c r="AM16" s="400">
        <f>DB!U5*1000*$X16</f>
        <v>3.9821040492781625</v>
      </c>
      <c r="AN16" s="400">
        <f>DB!V5*1000*$X16</f>
        <v>1.8583152229964819</v>
      </c>
      <c r="AO16" s="400">
        <f>DB!W5*1000*$X16</f>
        <v>6.6368400821302744</v>
      </c>
      <c r="AP16" s="401">
        <f>DB!X5*1000*$X16</f>
        <v>0.39821040492781629</v>
      </c>
      <c r="AQ16" s="400">
        <f>DB!Y5*1000*$X16</f>
        <v>6.6368400821302744</v>
      </c>
      <c r="AR16" s="400">
        <f>DB!Z5*1000*$X16</f>
        <v>39.821040492781734</v>
      </c>
      <c r="AS16" s="400">
        <f>DB!AA5*1000*$X16</f>
        <v>39.821040492781734</v>
      </c>
      <c r="AT16" s="400">
        <f>DB!AB5*1000*$X16</f>
        <v>7.433260891985916</v>
      </c>
      <c r="AU16" s="400">
        <f>DB!AC5*1000*$X16</f>
        <v>10.618944131408428</v>
      </c>
      <c r="AV16" s="400">
        <f>DB!AD5*1000*$X16</f>
        <v>106.18944131408438</v>
      </c>
      <c r="AW16" s="401">
        <f>DB!AE5*1000*$X16</f>
        <v>2.3892624295669016</v>
      </c>
      <c r="AX16" s="401">
        <f>DB!AF5*$X16</f>
        <v>0.79642080985563368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0</v>
      </c>
      <c r="M17" s="224">
        <f>DB!AN6</f>
        <v>0</v>
      </c>
      <c r="N17" s="224">
        <f>DB!AO6</f>
        <v>2</v>
      </c>
      <c r="O17" s="224">
        <f>DB!AP6</f>
        <v>34</v>
      </c>
      <c r="P17" s="224">
        <f>DB!AQ6</f>
        <v>37</v>
      </c>
      <c r="Q17" s="224">
        <f>DB!AR6</f>
        <v>7</v>
      </c>
      <c r="R17" s="224">
        <f t="shared" si="0"/>
        <v>80</v>
      </c>
      <c r="S17" s="224">
        <f>DB!AS6</f>
        <v>0</v>
      </c>
      <c r="T17" s="225">
        <f>DB!C6</f>
        <v>80</v>
      </c>
      <c r="U17" s="335">
        <f>DB!E6</f>
        <v>2853.1</v>
      </c>
      <c r="V17" s="352">
        <f>DB!F6*1000</f>
        <v>11.051279057142901</v>
      </c>
      <c r="W17" s="177">
        <f t="shared" si="1"/>
        <v>35.66375</v>
      </c>
      <c r="X17" s="402">
        <v>1.0808703585943764</v>
      </c>
      <c r="Y17" s="400">
        <f t="shared" si="2"/>
        <v>11.944999957420569</v>
      </c>
      <c r="Z17" s="398">
        <f>DB!H6*$X17</f>
        <v>0.23889999914841029</v>
      </c>
      <c r="AA17" s="402">
        <f>DB!I6*$X17</f>
        <v>0.19271266597971839</v>
      </c>
      <c r="AB17" s="402">
        <f>DB!J6*$X17</f>
        <v>0.20274646594395054</v>
      </c>
      <c r="AC17" s="402">
        <f>DB!K6*$X17</f>
        <v>0.23037923251211762</v>
      </c>
      <c r="AD17" s="407">
        <f>DB!L6*$X17</f>
        <v>1219.6800556522915</v>
      </c>
      <c r="AE17" s="401">
        <f>DB!M6*$X17</f>
        <v>1.7678599936982342</v>
      </c>
      <c r="AF17" s="401">
        <f>DB!N6*$X17</f>
        <v>0.94365499663622154</v>
      </c>
      <c r="AG17" s="401">
        <f>DB!O6*$X17</f>
        <v>8.3614999701943554E-2</v>
      </c>
      <c r="AH17" s="401">
        <f>DB!P6*$X17</f>
        <v>1.7917499936130798E-2</v>
      </c>
      <c r="AI17" s="401">
        <f>DB!Q6*$X17</f>
        <v>1.0511599962530066E-2</v>
      </c>
      <c r="AJ17" s="401">
        <f>DB!R6*$X17</f>
        <v>1.0869949961252675E-2</v>
      </c>
      <c r="AK17" s="402">
        <f>DB!S6*1000*$X17</f>
        <v>0.11944999957420568</v>
      </c>
      <c r="AL17" s="401">
        <f>DB!T6*$X17</f>
        <v>1.1944999957420569E-3</v>
      </c>
      <c r="AM17" s="400">
        <f>DB!U6*1000*$X17</f>
        <v>3.5834999872261597</v>
      </c>
      <c r="AN17" s="400">
        <f>DB!V6*1000*$X17</f>
        <v>1.672299994038873</v>
      </c>
      <c r="AO17" s="400">
        <f>DB!W6*1000*$X17</f>
        <v>5.7335999795618493</v>
      </c>
      <c r="AP17" s="401">
        <f>DB!X6*1000*$X17</f>
        <v>0.35834999872261597</v>
      </c>
      <c r="AQ17" s="400">
        <f>DB!Y6*1000*$X17</f>
        <v>5.9724999787102631</v>
      </c>
      <c r="AR17" s="400">
        <f>DB!Z6*1000*$X17</f>
        <v>35.834999872261598</v>
      </c>
      <c r="AS17" s="400">
        <f>DB!AA6*1000*$X17</f>
        <v>35.834999872261598</v>
      </c>
      <c r="AT17" s="400">
        <f>DB!AB6*1000*$X17</f>
        <v>6.6891999761554919</v>
      </c>
      <c r="AU17" s="400">
        <f>DB!AC6*1000*$X17</f>
        <v>9.5559999659364241</v>
      </c>
      <c r="AV17" s="400">
        <f>DB!AD6*1000*$X17</f>
        <v>95.559999659364109</v>
      </c>
      <c r="AW17" s="401">
        <f>DB!AE6*1000*$X17</f>
        <v>2.1500999923357003</v>
      </c>
      <c r="AX17" s="401">
        <f>DB!AF6*$X17</f>
        <v>0.71669999744523194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0</v>
      </c>
      <c r="M18" s="224">
        <f>DB!AN7</f>
        <v>1</v>
      </c>
      <c r="N18" s="224">
        <f>DB!AO7</f>
        <v>1</v>
      </c>
      <c r="O18" s="224">
        <f>DB!AP7</f>
        <v>24</v>
      </c>
      <c r="P18" s="224">
        <f>DB!AQ7</f>
        <v>12</v>
      </c>
      <c r="Q18" s="224">
        <f>DB!AR7</f>
        <v>3</v>
      </c>
      <c r="R18" s="224">
        <f t="shared" si="0"/>
        <v>41</v>
      </c>
      <c r="S18" s="224">
        <f>DB!AS7</f>
        <v>0</v>
      </c>
      <c r="T18" s="225">
        <f>DB!C7</f>
        <v>41</v>
      </c>
      <c r="U18" s="335">
        <f>DB!E7</f>
        <v>5079.6000000000004</v>
      </c>
      <c r="V18" s="352">
        <f>DB!F7*1000</f>
        <v>19.5491718782609</v>
      </c>
      <c r="W18" s="177">
        <f t="shared" si="1"/>
        <v>123.89268292682928</v>
      </c>
      <c r="X18" s="402">
        <v>1.0808703585943764</v>
      </c>
      <c r="Y18" s="400">
        <f t="shared" si="2"/>
        <v>21.130120418278956</v>
      </c>
      <c r="Z18" s="398">
        <f>DB!H7*$X18</f>
        <v>0.49303614309317501</v>
      </c>
      <c r="AA18" s="402">
        <f>DB!I7*$X18</f>
        <v>0.39161156508543632</v>
      </c>
      <c r="AB18" s="402">
        <f>DB!J7*$X18</f>
        <v>0.4175311794651918</v>
      </c>
      <c r="AC18" s="402">
        <f>DB!K7*$X18</f>
        <v>0.47711811904473872</v>
      </c>
      <c r="AD18" s="407">
        <f>DB!L7*$X18</f>
        <v>2157.5543356696235</v>
      </c>
      <c r="AE18" s="401">
        <f>DB!M7*$X18</f>
        <v>1.5847590313709137</v>
      </c>
      <c r="AF18" s="401">
        <f>DB!N7*$X18</f>
        <v>1.4791084292795238</v>
      </c>
      <c r="AG18" s="401">
        <f>DB!O7*$X18</f>
        <v>0.14791084292795237</v>
      </c>
      <c r="AH18" s="401">
        <f>DB!P7*$X18</f>
        <v>1.1621566230053433E-2</v>
      </c>
      <c r="AI18" s="401">
        <f>DB!Q7*$X18</f>
        <v>5.7051325129353148E-3</v>
      </c>
      <c r="AJ18" s="401">
        <f>DB!R7*$X18</f>
        <v>8.4520481673115728E-3</v>
      </c>
      <c r="AK18" s="402">
        <f>DB!S7*1000*$X18</f>
        <v>0.21130120418278961</v>
      </c>
      <c r="AL18" s="401">
        <f>DB!T7*$X18</f>
        <v>2.1130120418278962E-3</v>
      </c>
      <c r="AM18" s="400">
        <f>DB!U7*1000*$X18</f>
        <v>6.3390361254836769</v>
      </c>
      <c r="AN18" s="400">
        <f>DB!V7*1000*$X18</f>
        <v>2.9582168585590476</v>
      </c>
      <c r="AO18" s="400">
        <f>DB!W7*1000*$X18</f>
        <v>10.142457800773887</v>
      </c>
      <c r="AP18" s="401">
        <f>DB!X7*1000*$X18</f>
        <v>0.63390361254836769</v>
      </c>
      <c r="AQ18" s="400">
        <f>DB!Y7*1000*$X18</f>
        <v>10.565060209139469</v>
      </c>
      <c r="AR18" s="400">
        <f>DB!Z7*1000*$X18</f>
        <v>63.390361254836769</v>
      </c>
      <c r="AS18" s="400">
        <f>DB!AA7*1000*$X18</f>
        <v>63.390361254836769</v>
      </c>
      <c r="AT18" s="400">
        <f>DB!AB7*1000*$X18</f>
        <v>11.832867434236213</v>
      </c>
      <c r="AU18" s="400">
        <f>DB!AC7*1000*$X18</f>
        <v>16.904096334623144</v>
      </c>
      <c r="AV18" s="400">
        <f>DB!AD7*1000*$X18</f>
        <v>169.04096334623145</v>
      </c>
      <c r="AW18" s="401">
        <f>DB!AE7*1000*$X18</f>
        <v>3.8034216752902106</v>
      </c>
      <c r="AX18" s="401">
        <f>DB!AF7*$X18</f>
        <v>1.2678072250967332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0</v>
      </c>
      <c r="K19" s="224">
        <f>DB!AL8</f>
        <v>0</v>
      </c>
      <c r="L19" s="224">
        <f>DB!AM8</f>
        <v>0</v>
      </c>
      <c r="M19" s="224">
        <f>DB!AN8</f>
        <v>0</v>
      </c>
      <c r="N19" s="224">
        <f>DB!AO8</f>
        <v>0</v>
      </c>
      <c r="O19" s="224">
        <f>DB!AP8</f>
        <v>4</v>
      </c>
      <c r="P19" s="224">
        <f>DB!AQ8</f>
        <v>0</v>
      </c>
      <c r="Q19" s="224">
        <f>DB!AR8</f>
        <v>0</v>
      </c>
      <c r="R19" s="224">
        <f t="shared" si="0"/>
        <v>4</v>
      </c>
      <c r="S19" s="224">
        <f>DB!AS8</f>
        <v>0</v>
      </c>
      <c r="T19" s="225">
        <f>DB!C8</f>
        <v>4</v>
      </c>
      <c r="U19" s="335">
        <f>DB!E8</f>
        <v>67.599999999999994</v>
      </c>
      <c r="V19" s="352">
        <f>DB!F8*1000</f>
        <v>0.2762136</v>
      </c>
      <c r="W19" s="177">
        <f t="shared" si="1"/>
        <v>16.899999999999999</v>
      </c>
      <c r="X19" s="402">
        <v>1.0808703585943764</v>
      </c>
      <c r="Y19" s="400">
        <f t="shared" si="2"/>
        <v>0.29855109288064363</v>
      </c>
      <c r="Z19" s="398">
        <f>DB!H8*$X19</f>
        <v>6.3690899814537304E-3</v>
      </c>
      <c r="AA19" s="402">
        <f>DB!I8*$X19</f>
        <v>5.3639679687555635E-3</v>
      </c>
      <c r="AB19" s="402">
        <f>DB!J8*$X19</f>
        <v>5.5530503275799713E-3</v>
      </c>
      <c r="AC19" s="402">
        <f>DB!K8*$X19</f>
        <v>5.9909252638049157E-3</v>
      </c>
      <c r="AD19" s="407">
        <f>DB!L8*$X19</f>
        <v>30.484454991856762</v>
      </c>
      <c r="AE19" s="401">
        <f>DB!M8*$X19</f>
        <v>8.9863878957073734E-2</v>
      </c>
      <c r="AF19" s="401">
        <f>DB!N8*$X19</f>
        <v>2.8362353823661146E-2</v>
      </c>
      <c r="AG19" s="401">
        <f>DB!O8*$X19</f>
        <v>2.0898576501645057E-3</v>
      </c>
      <c r="AH19" s="401">
        <f>DB!P8*$X19</f>
        <v>5.3739196718515859E-4</v>
      </c>
      <c r="AI19" s="401">
        <f>DB!Q8*$X19</f>
        <v>1.791306557283862E-4</v>
      </c>
      <c r="AJ19" s="401">
        <f>DB!R8*$X19</f>
        <v>4.1797153003290114E-4</v>
      </c>
      <c r="AK19" s="402">
        <f>DB!S8*1000*$X19</f>
        <v>1.6121759015554755E-2</v>
      </c>
      <c r="AL19" s="401">
        <f>DB!T8*$X19</f>
        <v>8.0608795077773774E-3</v>
      </c>
      <c r="AM19" s="400">
        <f>DB!U8*1000*$X19</f>
        <v>0.29855109288064363</v>
      </c>
      <c r="AN19" s="400">
        <f>DB!V8*1000*$X19</f>
        <v>8.3594306006580216E-2</v>
      </c>
      <c r="AO19" s="400">
        <f>DB!W8*1000*$X19</f>
        <v>0.14927554644032182</v>
      </c>
      <c r="AP19" s="401">
        <f>DB!X8*1000*$X19</f>
        <v>8.9565327864193078E-3</v>
      </c>
      <c r="AQ19" s="400">
        <f>DB!Y8*1000*$X19</f>
        <v>0.14927554644032182</v>
      </c>
      <c r="AR19" s="400">
        <f>DB!Z8*1000*$X19</f>
        <v>0.89565327864193089</v>
      </c>
      <c r="AS19" s="400">
        <f>DB!AA8*1000*$X19</f>
        <v>0.89565327864193089</v>
      </c>
      <c r="AT19" s="400">
        <f>DB!AB8*1000*$X19</f>
        <v>0.16718861201316043</v>
      </c>
      <c r="AU19" s="400">
        <f>DB!AC8*1000*$X19</f>
        <v>0.23884087430451492</v>
      </c>
      <c r="AV19" s="400">
        <f>DB!AD8*1000*$X19</f>
        <v>2.3884087430451491</v>
      </c>
      <c r="AW19" s="401">
        <f>DB!AE8*1000*$X19</f>
        <v>5.3739196718515854E-2</v>
      </c>
      <c r="AX19" s="401">
        <f>DB!AF8*$X19</f>
        <v>1.7913065572838619E-2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0</v>
      </c>
      <c r="J20" s="224">
        <f>DB!AK9</f>
        <v>0</v>
      </c>
      <c r="K20" s="224">
        <f>DB!AL9</f>
        <v>0</v>
      </c>
      <c r="L20" s="224">
        <f>DB!AM9</f>
        <v>0</v>
      </c>
      <c r="M20" s="224">
        <f>DB!AN9</f>
        <v>0</v>
      </c>
      <c r="N20" s="224">
        <f>DB!AO9</f>
        <v>0</v>
      </c>
      <c r="O20" s="224">
        <f>DB!AP9</f>
        <v>2</v>
      </c>
      <c r="P20" s="224">
        <f>DB!AQ9</f>
        <v>2</v>
      </c>
      <c r="Q20" s="224">
        <f>DB!AR9</f>
        <v>0</v>
      </c>
      <c r="R20" s="224">
        <f t="shared" si="0"/>
        <v>4</v>
      </c>
      <c r="S20" s="224">
        <f>DB!AS9</f>
        <v>0</v>
      </c>
      <c r="T20" s="225">
        <f>DB!C9</f>
        <v>4</v>
      </c>
      <c r="U20" s="335">
        <f>DB!E9</f>
        <v>165</v>
      </c>
      <c r="V20" s="352">
        <f>DB!F9*1000</f>
        <v>0.61597800000000003</v>
      </c>
      <c r="W20" s="177">
        <f t="shared" si="1"/>
        <v>41.25</v>
      </c>
      <c r="X20" s="402">
        <v>1.0808703585943764</v>
      </c>
      <c r="Y20" s="400">
        <f t="shared" si="2"/>
        <v>0.66579236174624679</v>
      </c>
      <c r="Z20" s="398">
        <f>DB!H9*$X20</f>
        <v>1.3315847234924936E-2</v>
      </c>
      <c r="AA20" s="402">
        <f>DB!I9*$X20</f>
        <v>1.1220820603296745E-2</v>
      </c>
      <c r="AB20" s="402">
        <f>DB!J9*$X20</f>
        <v>1.166912079353922E-2</v>
      </c>
      <c r="AC20" s="402">
        <f>DB!K9*$X20</f>
        <v>1.2419246854439991E-2</v>
      </c>
      <c r="AD20" s="407">
        <f>DB!L9*$X20</f>
        <v>67.982726473185764</v>
      </c>
      <c r="AE20" s="401">
        <f>DB!M9*$X20</f>
        <v>0.10852415496463823</v>
      </c>
      <c r="AF20" s="401">
        <f>DB!N9*$X20</f>
        <v>5.9255520195415967E-2</v>
      </c>
      <c r="AG20" s="401">
        <f>DB!O9*$X20</f>
        <v>2.9294863916834858E-3</v>
      </c>
      <c r="AH20" s="401">
        <f>DB!P9*$X20</f>
        <v>4.3942295875252287E-4</v>
      </c>
      <c r="AI20" s="401">
        <f>DB!Q9*$X20</f>
        <v>1.3315847234924937E-4</v>
      </c>
      <c r="AJ20" s="401">
        <f>DB!R9*$X20</f>
        <v>3.328961808731234E-4</v>
      </c>
      <c r="AK20" s="402">
        <f>DB!S9*1000*$X20</f>
        <v>6.6579236174624679E-3</v>
      </c>
      <c r="AL20" s="401">
        <f>DB!T9*$X20</f>
        <v>2.9294863916834859E-2</v>
      </c>
      <c r="AM20" s="400">
        <f>DB!U9*1000*$X20</f>
        <v>0.66579236174624679</v>
      </c>
      <c r="AN20" s="400">
        <f>DB!V9*1000*$X20</f>
        <v>0.18642186128894911</v>
      </c>
      <c r="AO20" s="400">
        <f>DB!W9*1000*$X20</f>
        <v>0.79895083409549617</v>
      </c>
      <c r="AP20" s="401">
        <f>DB!X9*1000*$X20</f>
        <v>1.9973770852387406E-2</v>
      </c>
      <c r="AQ20" s="400">
        <f>DB!Y9*1000*$X20</f>
        <v>0.33289618087312339</v>
      </c>
      <c r="AR20" s="400">
        <f>DB!Z9*1000*$X20</f>
        <v>1.9973770852387407</v>
      </c>
      <c r="AS20" s="400">
        <f>DB!AA9*1000*$X20</f>
        <v>1.9973770852387407</v>
      </c>
      <c r="AT20" s="400">
        <f>DB!AB9*1000*$X20</f>
        <v>0.37284372257789822</v>
      </c>
      <c r="AU20" s="400">
        <f>DB!AC9*1000*$X20</f>
        <v>0.53263388939699741</v>
      </c>
      <c r="AV20" s="400">
        <f>DB!AD9*1000*$X20</f>
        <v>5.3263388939699743</v>
      </c>
      <c r="AW20" s="401">
        <f>DB!AE9*1000*$X20</f>
        <v>0.11984262511432443</v>
      </c>
      <c r="AX20" s="401">
        <f>DB!AF9*$X20</f>
        <v>3.9947541704774811E-2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0</v>
      </c>
      <c r="M21" s="224">
        <f>DB!AN10</f>
        <v>2</v>
      </c>
      <c r="N21" s="224">
        <f>DB!AO10</f>
        <v>1</v>
      </c>
      <c r="O21" s="224">
        <f>DB!AP10</f>
        <v>4</v>
      </c>
      <c r="P21" s="224">
        <f>DB!AQ10</f>
        <v>4</v>
      </c>
      <c r="Q21" s="224">
        <f>DB!AR10</f>
        <v>0</v>
      </c>
      <c r="R21" s="224">
        <f t="shared" si="0"/>
        <v>11</v>
      </c>
      <c r="S21" s="224">
        <f>DB!AS10</f>
        <v>0</v>
      </c>
      <c r="T21" s="225">
        <f>DB!C10</f>
        <v>11</v>
      </c>
      <c r="U21" s="335">
        <f>DB!E10</f>
        <v>2560</v>
      </c>
      <c r="V21" s="352">
        <f>DB!F10*1000</f>
        <v>10.501632000000001</v>
      </c>
      <c r="W21" s="177">
        <f t="shared" si="1"/>
        <v>232.72727272727272</v>
      </c>
      <c r="X21" s="402">
        <v>1.0808703585943764</v>
      </c>
      <c r="Y21" s="400">
        <f t="shared" si="2"/>
        <v>11.350902745666179</v>
      </c>
      <c r="Z21" s="398">
        <f>DB!H10*$X21</f>
        <v>0.27998893439309908</v>
      </c>
      <c r="AA21" s="402">
        <f>DB!I10*$X21</f>
        <v>0.23443397804049215</v>
      </c>
      <c r="AB21" s="402">
        <f>DB!J10*$X21</f>
        <v>0.24321200949714067</v>
      </c>
      <c r="AC21" s="402">
        <f>DB!K10*$X21</f>
        <v>0.26243287147980204</v>
      </c>
      <c r="AD21" s="407">
        <f>DB!L10*$X21</f>
        <v>1159.0179775544821</v>
      </c>
      <c r="AE21" s="401">
        <f>DB!M10*$X21</f>
        <v>1.1010375663296192</v>
      </c>
      <c r="AF21" s="401">
        <f>DB!N10*$X21</f>
        <v>1.1748184341764494</v>
      </c>
      <c r="AG21" s="401">
        <f>DB!O10*$X21</f>
        <v>3.2917617962431915E-2</v>
      </c>
      <c r="AH21" s="401">
        <f>DB!P10*$X21</f>
        <v>7.7186138670530015E-3</v>
      </c>
      <c r="AI21" s="401">
        <f>DB!Q10*$X21</f>
        <v>2.270180549133236E-3</v>
      </c>
      <c r="AJ21" s="401">
        <f>DB!R10*$X21</f>
        <v>5.6754513728330897E-3</v>
      </c>
      <c r="AK21" s="402">
        <f>DB!S10*1000*$X21</f>
        <v>0.71510687297696918</v>
      </c>
      <c r="AL21" s="401">
        <f>DB!T10*$X21</f>
        <v>1.9750570777459149</v>
      </c>
      <c r="AM21" s="400">
        <f>DB!U10*1000*$X21</f>
        <v>11.350902745666179</v>
      </c>
      <c r="AN21" s="400">
        <f>DB!V10*1000*$X21</f>
        <v>124.85993020232796</v>
      </c>
      <c r="AO21" s="400">
        <f>DB!W10*1000*$X21</f>
        <v>5.6754513728330895</v>
      </c>
      <c r="AP21" s="401">
        <f>DB!X10*1000*$X21</f>
        <v>0.34052708236998541</v>
      </c>
      <c r="AQ21" s="400">
        <f>DB!Y10*1000*$X21</f>
        <v>5.6754513728330895</v>
      </c>
      <c r="AR21" s="400">
        <f>DB!Z10*1000*$X21</f>
        <v>0</v>
      </c>
      <c r="AS21" s="400">
        <f>DB!AA10*1000*$X21</f>
        <v>34.052708236998534</v>
      </c>
      <c r="AT21" s="400">
        <f>DB!AB10*1000*$X21</f>
        <v>6.3565055375730601</v>
      </c>
      <c r="AU21" s="400">
        <f>DB!AC10*1000*$X21</f>
        <v>9.0807221965329425</v>
      </c>
      <c r="AV21" s="400">
        <f>DB!AD10*1000*$X21</f>
        <v>90.807221965329433</v>
      </c>
      <c r="AW21" s="401">
        <f>DB!AE10*1000*$X21</f>
        <v>2.0431624942199118</v>
      </c>
      <c r="AX21" s="401">
        <f>DB!AF10*$X21</f>
        <v>0.68105416473997071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0</v>
      </c>
      <c r="M22" s="224">
        <f>DB!AN11</f>
        <v>1</v>
      </c>
      <c r="N22" s="224">
        <f>DB!AO11</f>
        <v>0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1</v>
      </c>
      <c r="S22" s="224">
        <f>DB!AS11</f>
        <v>0</v>
      </c>
      <c r="T22" s="225">
        <f>DB!C11</f>
        <v>1</v>
      </c>
      <c r="U22" s="335">
        <f>DB!E11</f>
        <v>100</v>
      </c>
      <c r="V22" s="352">
        <f>DB!F11*1000</f>
        <v>0.80730000000000002</v>
      </c>
      <c r="W22" s="177">
        <f t="shared" si="1"/>
        <v>100</v>
      </c>
      <c r="X22" s="402">
        <v>1.0808703585943764</v>
      </c>
      <c r="Y22" s="400">
        <f t="shared" si="2"/>
        <v>0.87258664049324008</v>
      </c>
      <c r="Z22" s="398">
        <f>DB!H11*$X22</f>
        <v>8.4640904127844294E-2</v>
      </c>
      <c r="AA22" s="402">
        <f>DB!I11*$X22</f>
        <v>6.1121785544416489E-2</v>
      </c>
      <c r="AB22" s="402">
        <f>DB!J11*$X22</f>
        <v>6.8690020339627858E-2</v>
      </c>
      <c r="AC22" s="402">
        <f>DB!K11*$X22</f>
        <v>7.9271587666675886E-2</v>
      </c>
      <c r="AD22" s="407">
        <f>DB!L11*$X22</f>
        <v>88.454980333440247</v>
      </c>
      <c r="AE22" s="401">
        <f>DB!M11*$X22</f>
        <v>2.1648874550637287</v>
      </c>
      <c r="AF22" s="401">
        <f>DB!N11*$X22</f>
        <v>6.2826238115513286E-2</v>
      </c>
      <c r="AG22" s="401">
        <f>DB!O11*$X22</f>
        <v>1.0209263693770908E-2</v>
      </c>
      <c r="AH22" s="401">
        <f>DB!P11*$X22</f>
        <v>3.9266398822195805E-2</v>
      </c>
      <c r="AI22" s="401">
        <f>DB!Q11*$X22</f>
        <v>1.5706559528878321E-2</v>
      </c>
      <c r="AJ22" s="401">
        <f>DB!R11*$X22</f>
        <v>2.7050185855290444E-2</v>
      </c>
      <c r="AK22" s="402">
        <f>DB!S11*1000*$X22</f>
        <v>0.13961386247891841</v>
      </c>
      <c r="AL22" s="401">
        <f>DB!T11*$X22</f>
        <v>4.7119678586634961E-2</v>
      </c>
      <c r="AM22" s="400">
        <f>DB!U11*1000*$X22</f>
        <v>0.87258664049324008</v>
      </c>
      <c r="AN22" s="400">
        <f>DB!V11*1000*$X22</f>
        <v>0.12216212966905361</v>
      </c>
      <c r="AO22" s="400">
        <f>DB!W11*1000*$X22</f>
        <v>1.0471039685918881</v>
      </c>
      <c r="AP22" s="401">
        <f>DB!X11*1000*$X22</f>
        <v>0.12216212966905361</v>
      </c>
      <c r="AQ22" s="400">
        <f>DB!Y11*1000*$X22</f>
        <v>0.43629332024662004</v>
      </c>
      <c r="AR22" s="400">
        <f>DB!Z11*1000*$X22</f>
        <v>2.61775992147972</v>
      </c>
      <c r="AS22" s="400">
        <f>DB!AA11*1000*$X22</f>
        <v>2.61775992147972</v>
      </c>
      <c r="AT22" s="400">
        <f>DB!AB11*1000*$X22</f>
        <v>0.48864851867621445</v>
      </c>
      <c r="AU22" s="400">
        <f>DB!AC11*1000*$X22</f>
        <v>0.69806931239459202</v>
      </c>
      <c r="AV22" s="400">
        <f>DB!AD11*1000*$X22</f>
        <v>6.9806931239459207</v>
      </c>
      <c r="AW22" s="401">
        <f>DB!AE11*1000*$X22</f>
        <v>0.15706559528878322</v>
      </c>
      <c r="AX22" s="401">
        <f>DB!AF11*$X22</f>
        <v>5.2355198429594407E-2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0</v>
      </c>
      <c r="P23" s="224">
        <f>DB!AQ12</f>
        <v>0</v>
      </c>
      <c r="Q23" s="224">
        <f>DB!AR12</f>
        <v>0</v>
      </c>
      <c r="R23" s="224">
        <f t="shared" si="0"/>
        <v>0</v>
      </c>
      <c r="S23" s="224">
        <f>DB!AS12</f>
        <v>0</v>
      </c>
      <c r="T23" s="225">
        <f>DB!C12</f>
        <v>0</v>
      </c>
      <c r="U23" s="335">
        <f>DB!E12</f>
        <v>0</v>
      </c>
      <c r="V23" s="352">
        <f>DB!F12*1000</f>
        <v>0</v>
      </c>
      <c r="W23" s="177">
        <f t="shared" si="1"/>
        <v>0</v>
      </c>
      <c r="X23" s="402">
        <v>1.0808703585943764</v>
      </c>
      <c r="Y23" s="400">
        <f t="shared" si="2"/>
        <v>0</v>
      </c>
      <c r="Z23" s="398">
        <f>DB!H12*$X23</f>
        <v>0</v>
      </c>
      <c r="AA23" s="402">
        <f>DB!I12*$X23</f>
        <v>0</v>
      </c>
      <c r="AB23" s="402">
        <f>DB!J12*$X23</f>
        <v>0</v>
      </c>
      <c r="AC23" s="402">
        <f>DB!K12*$X23</f>
        <v>0</v>
      </c>
      <c r="AD23" s="407">
        <f>DB!L12*$X23</f>
        <v>0</v>
      </c>
      <c r="AE23" s="401">
        <f>DB!M12*$X23</f>
        <v>0</v>
      </c>
      <c r="AF23" s="401">
        <f>DB!N12*$X23</f>
        <v>0</v>
      </c>
      <c r="AG23" s="401">
        <f>DB!O12*$X23</f>
        <v>0</v>
      </c>
      <c r="AH23" s="401">
        <f>DB!P12*$X23</f>
        <v>0</v>
      </c>
      <c r="AI23" s="401">
        <f>DB!Q12*$X23</f>
        <v>0</v>
      </c>
      <c r="AJ23" s="401">
        <f>DB!R12*$X23</f>
        <v>0</v>
      </c>
      <c r="AK23" s="402">
        <f>DB!S12*1000*$X23</f>
        <v>0</v>
      </c>
      <c r="AL23" s="401">
        <f>DB!T12*$X23</f>
        <v>0</v>
      </c>
      <c r="AM23" s="400">
        <f>DB!U12*1000*$X23</f>
        <v>0</v>
      </c>
      <c r="AN23" s="400">
        <f>DB!V12*1000*$X23</f>
        <v>0</v>
      </c>
      <c r="AO23" s="400">
        <f>DB!W12*1000*$X23</f>
        <v>0</v>
      </c>
      <c r="AP23" s="401">
        <f>DB!X12*1000*$X23</f>
        <v>0</v>
      </c>
      <c r="AQ23" s="400">
        <f>DB!Y12*1000*$X23</f>
        <v>0</v>
      </c>
      <c r="AR23" s="400">
        <f>DB!Z12*1000*$X23</f>
        <v>0</v>
      </c>
      <c r="AS23" s="400">
        <f>DB!AA12*1000*$X23</f>
        <v>0</v>
      </c>
      <c r="AT23" s="400">
        <f>DB!AB12*1000*$X23</f>
        <v>0</v>
      </c>
      <c r="AU23" s="400">
        <f>DB!AC12*1000*$X23</f>
        <v>0</v>
      </c>
      <c r="AV23" s="400">
        <f>DB!AD12*1000*$X23</f>
        <v>0</v>
      </c>
      <c r="AW23" s="401">
        <f>DB!AE12*1000*$X23</f>
        <v>0</v>
      </c>
      <c r="AX23" s="401">
        <f>DB!AF12*$X23</f>
        <v>0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0</v>
      </c>
      <c r="M24" s="227">
        <f>DB!AN13</f>
        <v>0</v>
      </c>
      <c r="N24" s="227">
        <f>DB!AO13</f>
        <v>1</v>
      </c>
      <c r="O24" s="227">
        <f>DB!AP13</f>
        <v>1</v>
      </c>
      <c r="P24" s="227">
        <f>DB!AQ13</f>
        <v>2</v>
      </c>
      <c r="Q24" s="227">
        <f>DB!AR13</f>
        <v>0</v>
      </c>
      <c r="R24" s="227">
        <f t="shared" si="0"/>
        <v>4</v>
      </c>
      <c r="S24" s="227">
        <f>DB!AS13</f>
        <v>0</v>
      </c>
      <c r="T24" s="228">
        <f>DB!C13</f>
        <v>4</v>
      </c>
      <c r="U24" s="336">
        <f>DB!E13</f>
        <v>500</v>
      </c>
      <c r="V24" s="353">
        <f>DB!F13*1000</f>
        <v>3.9807857142857195</v>
      </c>
      <c r="W24" s="204">
        <f t="shared" si="1"/>
        <v>125</v>
      </c>
      <c r="X24" s="408">
        <v>1.0808703585943764</v>
      </c>
      <c r="Y24" s="411">
        <f t="shared" si="2"/>
        <v>4.3027132824873764</v>
      </c>
      <c r="Z24" s="399">
        <f>DB!H13*$X24</f>
        <v>0.29545297873079979</v>
      </c>
      <c r="AA24" s="408">
        <f>DB!I13*$X24</f>
        <v>0.20896844175280346</v>
      </c>
      <c r="AB24" s="408">
        <f>DB!J13*$X24</f>
        <v>0.23492814522381048</v>
      </c>
      <c r="AC24" s="408">
        <f>DB!K13*$X24</f>
        <v>0.27350914099011436</v>
      </c>
      <c r="AD24" s="409">
        <f>DB!L13*$X24</f>
        <v>436.17034815902713</v>
      </c>
      <c r="AE24" s="410">
        <f>DB!M13*$X24</f>
        <v>3.5153167517921835</v>
      </c>
      <c r="AF24" s="410">
        <f>DB!N13*$X24</f>
        <v>0.48620660092107321</v>
      </c>
      <c r="AG24" s="410">
        <f>DB!O13*$X24</f>
        <v>4.2596861496624998E-2</v>
      </c>
      <c r="AH24" s="410">
        <f>DB!P13*$X24</f>
        <v>0.1161732586271587</v>
      </c>
      <c r="AI24" s="410">
        <f>DB!Q13*$X24</f>
        <v>4.7329846107361129E-2</v>
      </c>
      <c r="AJ24" s="410">
        <f>DB!R13*$X24</f>
        <v>8.1751552367260075E-2</v>
      </c>
      <c r="AK24" s="408">
        <f>DB!S13*1000*$X24</f>
        <v>1.2477868519213404</v>
      </c>
      <c r="AL24" s="410">
        <f>DB!T13*$X24</f>
        <v>0.23234651725431849</v>
      </c>
      <c r="AM24" s="411">
        <f>DB!U13*1000*$X24</f>
        <v>0.8605426564974743</v>
      </c>
      <c r="AN24" s="411">
        <f>DB!V13*1000*$X24</f>
        <v>0.43027132824873665</v>
      </c>
      <c r="AO24" s="411">
        <f>DB!W13*1000*$X24</f>
        <v>51.632559389848481</v>
      </c>
      <c r="AP24" s="410">
        <f>DB!X13*1000*$X24</f>
        <v>0.60237985954823192</v>
      </c>
      <c r="AQ24" s="411">
        <f>DB!Y13*1000*$X24</f>
        <v>2.1513566412436882</v>
      </c>
      <c r="AR24" s="411">
        <f>DB!Z13*1000*$X24</f>
        <v>210.83295084188117</v>
      </c>
      <c r="AS24" s="411">
        <f>DB!AA13*1000*$X24</f>
        <v>0</v>
      </c>
      <c r="AT24" s="411">
        <f>DB!AB13*1000*$X24</f>
        <v>2.4095194381929277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2.5213899835376012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2</v>
      </c>
      <c r="I25" s="230">
        <f t="shared" si="3"/>
        <v>7</v>
      </c>
      <c r="J25" s="230">
        <f t="shared" si="3"/>
        <v>13</v>
      </c>
      <c r="K25" s="230">
        <f t="shared" si="3"/>
        <v>18</v>
      </c>
      <c r="L25" s="230">
        <f t="shared" si="3"/>
        <v>33</v>
      </c>
      <c r="M25" s="230">
        <f t="shared" si="3"/>
        <v>88</v>
      </c>
      <c r="N25" s="230">
        <f t="shared" si="3"/>
        <v>176</v>
      </c>
      <c r="O25" s="230">
        <f t="shared" si="3"/>
        <v>477</v>
      </c>
      <c r="P25" s="230">
        <f t="shared" si="3"/>
        <v>388</v>
      </c>
      <c r="Q25" s="230">
        <f t="shared" si="3"/>
        <v>41</v>
      </c>
      <c r="R25" s="230">
        <f t="shared" si="3"/>
        <v>1243</v>
      </c>
      <c r="S25" s="230">
        <f t="shared" si="3"/>
        <v>63</v>
      </c>
      <c r="T25" s="231">
        <f>SUM(T13:T24)</f>
        <v>1306</v>
      </c>
      <c r="U25" s="337">
        <f>SUM(U13:U24)</f>
        <v>35973.5</v>
      </c>
      <c r="V25" s="354">
        <f>SUM(V13:V24)</f>
        <v>148.24493025466236</v>
      </c>
      <c r="W25" s="232"/>
      <c r="X25" s="396"/>
      <c r="Y25" s="445">
        <f>SUM(Y13:Y24)</f>
        <v>160.2335509241552</v>
      </c>
      <c r="Z25" s="447">
        <f t="shared" ref="Z25:AX25" si="4">SUM(Z13:Z24)</f>
        <v>6.4304597219831869</v>
      </c>
      <c r="AA25" s="448">
        <f t="shared" si="4"/>
        <v>4.6832730548018704</v>
      </c>
      <c r="AB25" s="448">
        <f t="shared" si="4"/>
        <v>5.1519836983319909</v>
      </c>
      <c r="AC25" s="448">
        <f t="shared" si="4"/>
        <v>5.9761689650465213</v>
      </c>
      <c r="AD25" s="444">
        <f>SUM(AD13:AD24)</f>
        <v>16352.254744816879</v>
      </c>
      <c r="AE25" s="449">
        <f t="shared" si="4"/>
        <v>81.326936590580004</v>
      </c>
      <c r="AF25" s="449">
        <f t="shared" si="4"/>
        <v>14.117055871124483</v>
      </c>
      <c r="AG25" s="449">
        <f t="shared" si="4"/>
        <v>1.0395166616567397</v>
      </c>
      <c r="AH25" s="449">
        <f t="shared" si="4"/>
        <v>3.3119163298033736</v>
      </c>
      <c r="AI25" s="449">
        <f t="shared" si="4"/>
        <v>1.5745360236511163</v>
      </c>
      <c r="AJ25" s="449">
        <f t="shared" si="4"/>
        <v>1.9306516011557262</v>
      </c>
      <c r="AK25" s="448">
        <f>SUM(AK13:AK24)</f>
        <v>11.1816429001613</v>
      </c>
      <c r="AL25" s="449">
        <f t="shared" si="4"/>
        <v>3.5343538064094009</v>
      </c>
      <c r="AM25" s="445">
        <f>SUM(AM13:AM24)</f>
        <v>1211.0972619207896</v>
      </c>
      <c r="AN25" s="445">
        <f>SUM(AN13:AN24)</f>
        <v>159.16158909619361</v>
      </c>
      <c r="AO25" s="445">
        <f t="shared" ref="AO25" si="5">SUM(AO13:AO24)</f>
        <v>225.26163813134878</v>
      </c>
      <c r="AP25" s="449">
        <f>SUM(AP13:AP24)</f>
        <v>44.22977679827369</v>
      </c>
      <c r="AQ25" s="445">
        <f t="shared" ref="AQ25" si="6">SUM(AQ13:AQ24)</f>
        <v>419.05145172587879</v>
      </c>
      <c r="AR25" s="445">
        <f>SUM(AR13:AR24)</f>
        <v>776.83994626697893</v>
      </c>
      <c r="AS25" s="445">
        <f>SUM(AS13:AS24)</f>
        <v>2782.4683508241283</v>
      </c>
      <c r="AT25" s="445">
        <f t="shared" si="4"/>
        <v>89.730788517526634</v>
      </c>
      <c r="AU25" s="445">
        <f t="shared" si="4"/>
        <v>124.74467011333418</v>
      </c>
      <c r="AV25" s="445">
        <f>SUM(AV13:AV24)</f>
        <v>2818.1195911363234</v>
      </c>
      <c r="AW25" s="449">
        <f>SUM(AW13:AW24)</f>
        <v>28.067550775500166</v>
      </c>
      <c r="AX25" s="449">
        <f t="shared" si="4"/>
        <v>79.002839541112181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14</v>
      </c>
      <c r="I27" s="224">
        <f>DB!AJ14</f>
        <v>1004</v>
      </c>
      <c r="J27" s="224">
        <f>DB!AK14</f>
        <v>8</v>
      </c>
      <c r="K27" s="224">
        <f>DB!AL14</f>
        <v>36</v>
      </c>
      <c r="L27" s="224">
        <f>DB!AM14</f>
        <v>8</v>
      </c>
      <c r="M27" s="224">
        <f>DB!AN14</f>
        <v>36</v>
      </c>
      <c r="N27" s="224">
        <f>DB!AO14</f>
        <v>75</v>
      </c>
      <c r="O27" s="224">
        <f>DB!AP14</f>
        <v>149</v>
      </c>
      <c r="P27" s="224">
        <f>DB!AQ14</f>
        <v>209</v>
      </c>
      <c r="Q27" s="224">
        <f>DB!AR14</f>
        <v>25</v>
      </c>
      <c r="R27" s="224">
        <f>SUM(H27:Q27)</f>
        <v>1564</v>
      </c>
      <c r="S27" s="224">
        <f>DB!AS14</f>
        <v>132</v>
      </c>
      <c r="T27" s="225">
        <f>DB!C14</f>
        <v>1696</v>
      </c>
      <c r="U27" s="335">
        <f>DB!E14</f>
        <v>11510.5</v>
      </c>
      <c r="V27" s="352">
        <f>DB!F14*1000</f>
        <v>29.618307022223298</v>
      </c>
      <c r="W27" s="177">
        <f>IF(T27=0,0,U27/T27)</f>
        <v>6.7868514150943398</v>
      </c>
      <c r="X27" s="402">
        <v>1.0808703585943764</v>
      </c>
      <c r="Y27" s="400">
        <f t="shared" ref="Y27:Y35" si="7">V27*X27</f>
        <v>32.013550132068836</v>
      </c>
      <c r="Z27" s="398">
        <f>DB!H14*$X27</f>
        <v>2.6144399274521986</v>
      </c>
      <c r="AA27" s="402">
        <f>DB!I14*$X27</f>
        <v>2.4035773439156469</v>
      </c>
      <c r="AB27" s="402">
        <f>DB!J14*$X27</f>
        <v>2.5090086356839496</v>
      </c>
      <c r="AC27" s="402">
        <f>DB!K14*$X27</f>
        <v>2.5854143086657673</v>
      </c>
      <c r="AD27" s="407">
        <f>DB!L14*$X27</f>
        <v>3268.8395768851906</v>
      </c>
      <c r="AE27" s="401">
        <f>DB!M14*$X27</f>
        <v>91.94291597929768</v>
      </c>
      <c r="AF27" s="401">
        <f>DB!N14*$X27</f>
        <v>1.6967181569995997</v>
      </c>
      <c r="AG27" s="401">
        <f>DB!O14*$X27</f>
        <v>0.14085962058110124</v>
      </c>
      <c r="AH27" s="401">
        <f>DB!P14*$X27</f>
        <v>12.645352302166538</v>
      </c>
      <c r="AI27" s="401">
        <f>DB!Q14*$X27</f>
        <v>7.2350623298472376</v>
      </c>
      <c r="AJ27" s="401">
        <f>DB!R14*$X27</f>
        <v>8.7396991860542723</v>
      </c>
      <c r="AK27" s="402">
        <f>DB!S14*1000*$X27</f>
        <v>4.8020325198102007</v>
      </c>
      <c r="AL27" s="401">
        <f>DB!T14*$X27</f>
        <v>31.693414630746346</v>
      </c>
      <c r="AM27" s="400">
        <f>DB!U14*1000*$X27</f>
        <v>32.013550132068836</v>
      </c>
      <c r="AN27" s="400">
        <f>DB!V14*1000*$X27</f>
        <v>86.436585356581745</v>
      </c>
      <c r="AO27" s="400">
        <f>DB!W14*1000*$X27</f>
        <v>11.524878047544037</v>
      </c>
      <c r="AP27" s="401">
        <f>DB!X14*1000*$X27</f>
        <v>1.056447154358235</v>
      </c>
      <c r="AQ27" s="400">
        <f>DB!Y14*1000*$X27</f>
        <v>60.825745250927035</v>
      </c>
      <c r="AR27" s="400">
        <f>DB!Z14*1000*$X27</f>
        <v>768.32520316964201</v>
      </c>
      <c r="AS27" s="400">
        <f>DB!AA14*1000*$X27</f>
        <v>124.85284551505994</v>
      </c>
      <c r="AT27" s="400">
        <f>DB!AB14*1000*$X27</f>
        <v>17.927588073957523</v>
      </c>
      <c r="AU27" s="400">
        <f>DB!AC14*1000*$X27</f>
        <v>57.624390237721379</v>
      </c>
      <c r="AV27" s="400">
        <f>DB!AD14*1000*$X27</f>
        <v>640.27100264135402</v>
      </c>
      <c r="AW27" s="401">
        <f>DB!AE14*1000*$X27</f>
        <v>5.7624390237719965</v>
      </c>
      <c r="AX27" s="401">
        <f>DB!AF14*$X27</f>
        <v>2.4330298100370578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80</v>
      </c>
      <c r="I28" s="224">
        <f>DB!AJ15</f>
        <v>207</v>
      </c>
      <c r="J28" s="224">
        <f>DB!AK15</f>
        <v>71</v>
      </c>
      <c r="K28" s="224">
        <f>DB!AL15</f>
        <v>178</v>
      </c>
      <c r="L28" s="224">
        <f>DB!AM15</f>
        <v>132</v>
      </c>
      <c r="M28" s="224">
        <f>DB!AN15</f>
        <v>858</v>
      </c>
      <c r="N28" s="224">
        <f>DB!AO15</f>
        <v>1224</v>
      </c>
      <c r="O28" s="224">
        <f>DB!AP15</f>
        <v>1744</v>
      </c>
      <c r="P28" s="224">
        <f>DB!AQ15</f>
        <v>1314</v>
      </c>
      <c r="Q28" s="224">
        <f>DB!AR15</f>
        <v>127</v>
      </c>
      <c r="R28" s="224">
        <f t="shared" ref="R28:R35" si="8">SUM(H28:Q28)</f>
        <v>5935</v>
      </c>
      <c r="S28" s="224">
        <f>DB!AS15</f>
        <v>0</v>
      </c>
      <c r="T28" s="225">
        <f>DB!C15</f>
        <v>5935</v>
      </c>
      <c r="U28" s="335">
        <f>DB!E15</f>
        <v>46214.12</v>
      </c>
      <c r="V28" s="352">
        <f>DB!F15*1000</f>
        <v>133.52771730108699</v>
      </c>
      <c r="W28" s="177">
        <f t="shared" ref="W28:W35" si="9">IF(T28=0,0,U28/T28)</f>
        <v>7.786709351305813</v>
      </c>
      <c r="X28" s="402">
        <v>1.0808703585943764</v>
      </c>
      <c r="Y28" s="400">
        <f t="shared" si="7"/>
        <v>144.32615168151443</v>
      </c>
      <c r="Z28" s="398">
        <f>DB!H15*$X28</f>
        <v>17.415355636236871</v>
      </c>
      <c r="AA28" s="402">
        <f>DB!I15*$X28</f>
        <v>16.033673277471863</v>
      </c>
      <c r="AB28" s="402">
        <f>DB!J15*$X28</f>
        <v>16.724514456855012</v>
      </c>
      <c r="AC28" s="402">
        <f>DB!K15*$X28</f>
        <v>17.254672520697479</v>
      </c>
      <c r="AD28" s="407">
        <f>DB!L15*$X28</f>
        <v>14736.854695896083</v>
      </c>
      <c r="AE28" s="401">
        <f>DB!M15*$X28</f>
        <v>314.63101066572023</v>
      </c>
      <c r="AF28" s="401">
        <f>DB!N15*$X28</f>
        <v>8.8038952525725254</v>
      </c>
      <c r="AG28" s="401">
        <f>DB!O15*$X28</f>
        <v>1.4432615168151441</v>
      </c>
      <c r="AH28" s="401">
        <f>DB!P15*$X28</f>
        <v>48.637913116672173</v>
      </c>
      <c r="AI28" s="401">
        <f>DB!Q15*$X28</f>
        <v>18.040768960190192</v>
      </c>
      <c r="AJ28" s="401">
        <f>DB!R15*$X28</f>
        <v>38.968060954010419</v>
      </c>
      <c r="AK28" s="402">
        <f>DB!S15*1000*$X28</f>
        <v>1.1113113679477475</v>
      </c>
      <c r="AL28" s="401">
        <f>DB!T15*$X28</f>
        <v>129.60488421000198</v>
      </c>
      <c r="AM28" s="400">
        <f>DB!U15*1000*$X28</f>
        <v>779.36121908022449</v>
      </c>
      <c r="AN28" s="400">
        <f>DB!V15*1000*$X28</f>
        <v>259.7870730267361</v>
      </c>
      <c r="AO28" s="400">
        <f>DB!W15*1000*$X28</f>
        <v>50.514153088531941</v>
      </c>
      <c r="AP28" s="401">
        <f>DB!X15*1000*$X28</f>
        <v>27.421968819488569</v>
      </c>
      <c r="AQ28" s="400">
        <f>DB!Y15*1000*$X28</f>
        <v>127.00701347973532</v>
      </c>
      <c r="AR28" s="400">
        <f>DB!Z15*1000*$X28</f>
        <v>33.19501488674679</v>
      </c>
      <c r="AS28" s="400">
        <f>DB!AA15*1000*$X28</f>
        <v>432.97845504455302</v>
      </c>
      <c r="AT28" s="400">
        <f>DB!AB15*1000*$X28</f>
        <v>80.822644941652399</v>
      </c>
      <c r="AU28" s="400">
        <f>DB!AC15*1000*$X28</f>
        <v>158.75876684967159</v>
      </c>
      <c r="AV28" s="400">
        <f>DB!AD15*1000*$X28</f>
        <v>317.51753369934318</v>
      </c>
      <c r="AW28" s="401">
        <f>DB!AE15*1000*$X28</f>
        <v>4.4741107021270041</v>
      </c>
      <c r="AX28" s="401">
        <f>DB!AF15*$X28</f>
        <v>5.9173722189423437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60</v>
      </c>
      <c r="I29" s="224">
        <f>DB!AJ16</f>
        <v>426</v>
      </c>
      <c r="J29" s="224">
        <f>DB!AK16</f>
        <v>32</v>
      </c>
      <c r="K29" s="224">
        <f>DB!AL16</f>
        <v>94</v>
      </c>
      <c r="L29" s="224">
        <f>DB!AM16</f>
        <v>75</v>
      </c>
      <c r="M29" s="224">
        <f>DB!AN16</f>
        <v>629</v>
      </c>
      <c r="N29" s="224">
        <f>DB!AO16</f>
        <v>1370</v>
      </c>
      <c r="O29" s="224">
        <f>DB!AP16</f>
        <v>2947</v>
      </c>
      <c r="P29" s="224">
        <f>DB!AQ16</f>
        <v>2945</v>
      </c>
      <c r="Q29" s="224">
        <f>DB!AR16</f>
        <v>293</v>
      </c>
      <c r="R29" s="224">
        <f t="shared" si="8"/>
        <v>8871</v>
      </c>
      <c r="S29" s="224">
        <f>DB!AS16</f>
        <v>0</v>
      </c>
      <c r="T29" s="225">
        <f>DB!C16</f>
        <v>8871</v>
      </c>
      <c r="U29" s="335">
        <f>DB!E16</f>
        <v>59304.140000000101</v>
      </c>
      <c r="V29" s="352">
        <f>DB!F16*1000</f>
        <v>137.98217921737498</v>
      </c>
      <c r="W29" s="177">
        <f t="shared" si="9"/>
        <v>6.6851696539285426</v>
      </c>
      <c r="X29" s="402">
        <v>1.0808703585943764</v>
      </c>
      <c r="Y29" s="400">
        <f t="shared" si="7"/>
        <v>149.14084753031761</v>
      </c>
      <c r="Z29" s="398">
        <f>DB!H16*$X29</f>
        <v>11.135849948931464</v>
      </c>
      <c r="AA29" s="402">
        <f>DB!I16*$X29</f>
        <v>10.221119417411977</v>
      </c>
      <c r="AB29" s="402">
        <f>DB!J16*$X29</f>
        <v>10.678484683171575</v>
      </c>
      <c r="AC29" s="402">
        <f>DB!K16*$X29</f>
        <v>11.021508632491324</v>
      </c>
      <c r="AD29" s="407">
        <f>DB!L16*$X29</f>
        <v>15228.473659626399</v>
      </c>
      <c r="AE29" s="401">
        <f>DB!M16*$X29</f>
        <v>469.34624717790837</v>
      </c>
      <c r="AF29" s="401">
        <f>DB!N16*$X29</f>
        <v>7.5316128002818319</v>
      </c>
      <c r="AG29" s="401">
        <f>DB!O16*$X29</f>
        <v>1.3422676277729397</v>
      </c>
      <c r="AH29" s="401">
        <f>DB!P16*$X29</f>
        <v>42.803423241204804</v>
      </c>
      <c r="AI29" s="401">
        <f>DB!Q16*$X29</f>
        <v>20.283155264127629</v>
      </c>
      <c r="AJ29" s="401">
        <f>DB!R16*$X29</f>
        <v>7.6061832240474265</v>
      </c>
      <c r="AK29" s="402">
        <f>DB!S16*1000*$X29</f>
        <v>16.405493228335317</v>
      </c>
      <c r="AL29" s="401">
        <f>DB!T16*$X29</f>
        <v>82.176606989213965</v>
      </c>
      <c r="AM29" s="400">
        <f>DB!U16*1000*$X29</f>
        <v>149.14084753031761</v>
      </c>
      <c r="AN29" s="400">
        <f>DB!V16*1000*$X29</f>
        <v>283.36761030763859</v>
      </c>
      <c r="AO29" s="400">
        <f>DB!W16*1000*$X29</f>
        <v>8.9484508518206454</v>
      </c>
      <c r="AP29" s="401">
        <f>DB!X16*1000*$X29</f>
        <v>4.9216479685009205</v>
      </c>
      <c r="AQ29" s="400">
        <f>DB!Y16*1000*$X29</f>
        <v>283.36761030763859</v>
      </c>
      <c r="AR29" s="400">
        <f>DB!Z16*1000*$X29</f>
        <v>3579.3803407279038</v>
      </c>
      <c r="AS29" s="400">
        <f>DB!AA16*1000*$X29</f>
        <v>581.64930536829434</v>
      </c>
      <c r="AT29" s="400">
        <f>DB!AB16*1000*$X29</f>
        <v>83.518874616989208</v>
      </c>
      <c r="AU29" s="400">
        <f>DB!AC16*1000*$X29</f>
        <v>268.45352555460306</v>
      </c>
      <c r="AV29" s="400">
        <f>DB!AD16*1000*$X29</f>
        <v>2982.8169506066765</v>
      </c>
      <c r="AW29" s="401">
        <f>DB!AE16*1000*$X29</f>
        <v>26.845352555460526</v>
      </c>
      <c r="AX29" s="401">
        <f>DB!AF16*$X29</f>
        <v>11.334704412305221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0</v>
      </c>
      <c r="I30" s="224">
        <f>DB!AJ17</f>
        <v>0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0</v>
      </c>
      <c r="N30" s="224">
        <f>DB!AO17</f>
        <v>1</v>
      </c>
      <c r="O30" s="224">
        <f>DB!AP17</f>
        <v>20</v>
      </c>
      <c r="P30" s="224">
        <f>DB!AQ17</f>
        <v>11</v>
      </c>
      <c r="Q30" s="224">
        <f>DB!AR17</f>
        <v>1</v>
      </c>
      <c r="R30" s="224">
        <f t="shared" si="8"/>
        <v>33</v>
      </c>
      <c r="S30" s="224">
        <f>DB!AS17</f>
        <v>0</v>
      </c>
      <c r="T30" s="225">
        <f>DB!C17</f>
        <v>33</v>
      </c>
      <c r="U30" s="335">
        <f>DB!E17</f>
        <v>295.89999999999998</v>
      </c>
      <c r="V30" s="352">
        <f>DB!F17*1000</f>
        <v>0.83465230863905393</v>
      </c>
      <c r="W30" s="177">
        <f t="shared" si="9"/>
        <v>8.9666666666666668</v>
      </c>
      <c r="X30" s="402">
        <v>1.0808703585943764</v>
      </c>
      <c r="Y30" s="400">
        <f t="shared" si="7"/>
        <v>0.90215094014031838</v>
      </c>
      <c r="Z30" s="398">
        <f>DB!H17*$X30</f>
        <v>2.7365245184256284E-2</v>
      </c>
      <c r="AA30" s="402">
        <f>DB!I17*$X30</f>
        <v>2.5368484436745758E-2</v>
      </c>
      <c r="AB30" s="402">
        <f>DB!J17*$X30</f>
        <v>2.6366864810501021E-2</v>
      </c>
      <c r="AC30" s="402">
        <f>DB!K17*$X30</f>
        <v>2.7190829335829211E-2</v>
      </c>
      <c r="AD30" s="407">
        <f>DB!L17*$X30</f>
        <v>92.116828195847503</v>
      </c>
      <c r="AE30" s="401">
        <f>DB!M17*$X30</f>
        <v>0.22373343315479854</v>
      </c>
      <c r="AF30" s="401">
        <f>DB!N17*$X30</f>
        <v>0.11051349016718889</v>
      </c>
      <c r="AG30" s="401">
        <f>DB!O17*$X30</f>
        <v>6.315056580982221E-3</v>
      </c>
      <c r="AH30" s="401">
        <f>DB!P17*$X30</f>
        <v>9.0215094014031733E-3</v>
      </c>
      <c r="AI30" s="401">
        <f>DB!Q17*$X30</f>
        <v>1.3532264102104766E-3</v>
      </c>
      <c r="AJ30" s="401">
        <f>DB!R17*$X30</f>
        <v>2.2553773503507907E-3</v>
      </c>
      <c r="AK30" s="402">
        <f>DB!S17*1000*$X30</f>
        <v>9.0215094014031733E-3</v>
      </c>
      <c r="AL30" s="401">
        <f>DB!T17*$X30</f>
        <v>9.0215094014031738E-5</v>
      </c>
      <c r="AM30" s="400">
        <f>DB!U17*1000*$X30</f>
        <v>0.99236603415434987</v>
      </c>
      <c r="AN30" s="400">
        <f>DB!V17*1000*$X30</f>
        <v>0.12630113161964396</v>
      </c>
      <c r="AO30" s="400">
        <f>DB!W17*1000*$X30</f>
        <v>1.894516974294665E-2</v>
      </c>
      <c r="AP30" s="401">
        <f>DB!X17*1000*$X30</f>
        <v>2.7064528204209529E-2</v>
      </c>
      <c r="AQ30" s="400">
        <f>DB!Y17*1000*$X30</f>
        <v>0.45107547007015919</v>
      </c>
      <c r="AR30" s="400">
        <f>DB!Z17*1000*$X30</f>
        <v>2.706452820420953</v>
      </c>
      <c r="AS30" s="400">
        <f>DB!AA17*1000*$X30</f>
        <v>2.706452820420953</v>
      </c>
      <c r="AT30" s="400">
        <f>DB!AB17*1000*$X30</f>
        <v>0.50520452647857805</v>
      </c>
      <c r="AU30" s="400">
        <f>DB!AC17*1000*$X30</f>
        <v>0.72172075211225462</v>
      </c>
      <c r="AV30" s="400">
        <f>DB!AD17*1000*$X30</f>
        <v>7.2172075211225453</v>
      </c>
      <c r="AW30" s="401">
        <f>DB!AE17*1000*$X30</f>
        <v>0.16238716922525762</v>
      </c>
      <c r="AX30" s="401">
        <f>DB!AF17*$X30</f>
        <v>5.4129056408419057E-2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35</v>
      </c>
      <c r="I31" s="224">
        <f>DB!AJ18</f>
        <v>125</v>
      </c>
      <c r="J31" s="224">
        <f>DB!AK18</f>
        <v>113</v>
      </c>
      <c r="K31" s="224">
        <f>DB!AL18</f>
        <v>126</v>
      </c>
      <c r="L31" s="224">
        <f>DB!AM18</f>
        <v>55</v>
      </c>
      <c r="M31" s="224">
        <f>DB!AN18</f>
        <v>83</v>
      </c>
      <c r="N31" s="224">
        <f>DB!AO18</f>
        <v>134</v>
      </c>
      <c r="O31" s="224">
        <f>DB!AP18</f>
        <v>49</v>
      </c>
      <c r="P31" s="224">
        <f>DB!AQ18</f>
        <v>17</v>
      </c>
      <c r="Q31" s="224">
        <f>DB!AR18</f>
        <v>0</v>
      </c>
      <c r="R31" s="224">
        <f t="shared" si="8"/>
        <v>737</v>
      </c>
      <c r="S31" s="224">
        <f>DB!AS18</f>
        <v>0</v>
      </c>
      <c r="T31" s="225">
        <f>DB!C18</f>
        <v>737</v>
      </c>
      <c r="U31" s="335">
        <f>DB!E18</f>
        <v>5312.3</v>
      </c>
      <c r="V31" s="352">
        <f>DB!F18*1000</f>
        <v>7.3557207391304802</v>
      </c>
      <c r="W31" s="177">
        <f t="shared" si="9"/>
        <v>7.2080054274084127</v>
      </c>
      <c r="X31" s="402">
        <v>1.0808703585943764</v>
      </c>
      <c r="Y31" s="400">
        <f t="shared" si="7"/>
        <v>7.9505805130240539</v>
      </c>
      <c r="Z31" s="398">
        <f>DB!H18*$X31</f>
        <v>1.2376403665274096</v>
      </c>
      <c r="AA31" s="402">
        <f>DB!I18*$X31</f>
        <v>1.1370390211026129</v>
      </c>
      <c r="AB31" s="402">
        <f>DB!J18*$X31</f>
        <v>1.1860145970628369</v>
      </c>
      <c r="AC31" s="402">
        <f>DB!K18*$X31</f>
        <v>1.2240713757851738</v>
      </c>
      <c r="AD31" s="407">
        <f>DB!L18*$X31</f>
        <v>811.81787502385998</v>
      </c>
      <c r="AE31" s="401">
        <f>DB!M18*$X31</f>
        <v>15.527483741935839</v>
      </c>
      <c r="AF31" s="401">
        <f>DB!N18*$X31</f>
        <v>0.53268889437260925</v>
      </c>
      <c r="AG31" s="401">
        <f>DB!O18*$X31</f>
        <v>5.565406359116809E-2</v>
      </c>
      <c r="AH31" s="401">
        <f>DB!P18*$X31</f>
        <v>1.6139678441438641</v>
      </c>
      <c r="AI31" s="401">
        <f>DB!Q18*$X31</f>
        <v>1.0812789497712765</v>
      </c>
      <c r="AJ31" s="401">
        <f>DB!R18*$X31</f>
        <v>1.4231539118312881</v>
      </c>
      <c r="AK31" s="402">
        <f>DB!S18*1000*$X31</f>
        <v>0.29417147898188811</v>
      </c>
      <c r="AL31" s="401">
        <f>DB!T18*$X31</f>
        <v>0.34982554257305498</v>
      </c>
      <c r="AM31" s="400">
        <f>DB!U18*1000*$X31</f>
        <v>7.9505805130240539</v>
      </c>
      <c r="AN31" s="400">
        <f>DB!V18*1000*$X31</f>
        <v>15.106102974745582</v>
      </c>
      <c r="AO31" s="400">
        <f>DB!W18*1000*$X31</f>
        <v>4.7703483078144124</v>
      </c>
      <c r="AP31" s="401">
        <f>DB!X18*1000*$X31</f>
        <v>0.26236915692979285</v>
      </c>
      <c r="AQ31" s="400">
        <f>DB!Y18*1000*$X31</f>
        <v>15.106102974745582</v>
      </c>
      <c r="AR31" s="400">
        <f>DB!Z18*1000*$X31</f>
        <v>190.81393231257672</v>
      </c>
      <c r="AS31" s="400">
        <f>DB!AA18*1000*$X31</f>
        <v>31.007264000793622</v>
      </c>
      <c r="AT31" s="400">
        <f>DB!AB18*1000*$X31</f>
        <v>4.4523250872934614</v>
      </c>
      <c r="AU31" s="400">
        <f>DB!AC18*1000*$X31</f>
        <v>14.311044923443118</v>
      </c>
      <c r="AV31" s="400">
        <f>DB!AD18*1000*$X31</f>
        <v>159.01161026048041</v>
      </c>
      <c r="AW31" s="401">
        <f>DB!AE18*1000*$X31</f>
        <v>1.4311044923443117</v>
      </c>
      <c r="AX31" s="401">
        <f>DB!AF18*$X31</f>
        <v>0.60424411898982322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3</v>
      </c>
      <c r="I32" s="224">
        <f>DB!AJ19</f>
        <v>2</v>
      </c>
      <c r="J32" s="224">
        <f>DB!AK19</f>
        <v>13</v>
      </c>
      <c r="K32" s="224">
        <f>DB!AL19</f>
        <v>13</v>
      </c>
      <c r="L32" s="224">
        <f>DB!AM19</f>
        <v>8</v>
      </c>
      <c r="M32" s="224">
        <f>DB!AN19</f>
        <v>4</v>
      </c>
      <c r="N32" s="224">
        <f>DB!AO19</f>
        <v>3</v>
      </c>
      <c r="O32" s="224">
        <f>DB!AP19</f>
        <v>1</v>
      </c>
      <c r="P32" s="224">
        <f>DB!AQ19</f>
        <v>2</v>
      </c>
      <c r="Q32" s="224">
        <f>DB!AR19</f>
        <v>1</v>
      </c>
      <c r="R32" s="224">
        <f t="shared" si="8"/>
        <v>50</v>
      </c>
      <c r="S32" s="224">
        <f>DB!AS19</f>
        <v>0</v>
      </c>
      <c r="T32" s="225">
        <f>DB!C19</f>
        <v>50</v>
      </c>
      <c r="U32" s="335">
        <f>DB!E19</f>
        <v>301.3</v>
      </c>
      <c r="V32" s="352">
        <f>DB!F19*1000</f>
        <v>0.12636522</v>
      </c>
      <c r="W32" s="177">
        <f t="shared" si="9"/>
        <v>6.0259999999999998</v>
      </c>
      <c r="X32" s="402">
        <v>1.0808703585943764</v>
      </c>
      <c r="Y32" s="400">
        <f t="shared" si="7"/>
        <v>0.13658442065525728</v>
      </c>
      <c r="Z32" s="398">
        <f>DB!H19*$X32</f>
        <v>8.3316496599706927E-3</v>
      </c>
      <c r="AA32" s="402">
        <f>DB!I19*$X32</f>
        <v>7.686971194477879E-3</v>
      </c>
      <c r="AB32" s="402">
        <f>DB!J19*$X32</f>
        <v>8.0093104272242858E-3</v>
      </c>
      <c r="AC32" s="402">
        <f>DB!K19*$X32</f>
        <v>8.239682816729486E-3</v>
      </c>
      <c r="AD32" s="407">
        <f>DB!L19*$X32</f>
        <v>13.946362024267009</v>
      </c>
      <c r="AE32" s="401">
        <f>DB!M19*$X32</f>
        <v>0.67609288224352337</v>
      </c>
      <c r="AF32" s="401">
        <f>DB!N19*$X32</f>
        <v>1.1951136807335011E-2</v>
      </c>
      <c r="AG32" s="401">
        <f>DB!O19*$X32</f>
        <v>1.7755974685183446E-4</v>
      </c>
      <c r="AH32" s="401">
        <f>DB!P19*$X32</f>
        <v>1.4204779748146755E-2</v>
      </c>
      <c r="AI32" s="401">
        <f>DB!Q19*$X32</f>
        <v>6.1462989294865768E-3</v>
      </c>
      <c r="AJ32" s="401">
        <f>DB!R19*$X32</f>
        <v>9.6974938665232765E-3</v>
      </c>
      <c r="AK32" s="402">
        <f>DB!S19*1000*$X32</f>
        <v>5.7365456675208051E-3</v>
      </c>
      <c r="AL32" s="401">
        <f>DB!T19*$X32</f>
        <v>7.7853119773496644E-3</v>
      </c>
      <c r="AM32" s="400">
        <f>DB!U19*1000*$X32</f>
        <v>0.13658442065525728</v>
      </c>
      <c r="AN32" s="400">
        <f>DB!V19*1000*$X32</f>
        <v>0.31414416750709173</v>
      </c>
      <c r="AO32" s="400">
        <f>DB!W19*1000*$X32</f>
        <v>5.0536235642445193E-3</v>
      </c>
      <c r="AP32" s="401">
        <f>DB!X19*1000*$X32</f>
        <v>4.5072858816234901E-3</v>
      </c>
      <c r="AQ32" s="400">
        <f>DB!Y19*1000*$X32</f>
        <v>0.25951039924498881</v>
      </c>
      <c r="AR32" s="400">
        <f>DB!Z19*1000*$X32</f>
        <v>3.2780260957261742</v>
      </c>
      <c r="AS32" s="400">
        <f>DB!AA19*1000*$X32</f>
        <v>0.53267924055550331</v>
      </c>
      <c r="AT32" s="400">
        <f>DB!AB19*1000*$X32</f>
        <v>7.6487275566944068E-2</v>
      </c>
      <c r="AU32" s="400">
        <f>DB!AC19*1000*$X32</f>
        <v>0.24585195717946307</v>
      </c>
      <c r="AV32" s="400">
        <f>DB!AD19*1000*$X32</f>
        <v>2.7316884131051449</v>
      </c>
      <c r="AW32" s="401">
        <f>DB!AE19*1000*$X32</f>
        <v>2.4585195717946311E-2</v>
      </c>
      <c r="AX32" s="401">
        <f>DB!AF19*$X32</f>
        <v>1.0380415969799552E-2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27</v>
      </c>
      <c r="I33" s="224">
        <f>DB!AJ20</f>
        <v>35</v>
      </c>
      <c r="J33" s="224">
        <f>DB!AK20</f>
        <v>33</v>
      </c>
      <c r="K33" s="224">
        <f>DB!AL20</f>
        <v>61</v>
      </c>
      <c r="L33" s="224">
        <f>DB!AM20</f>
        <v>20</v>
      </c>
      <c r="M33" s="224">
        <f>DB!AN20</f>
        <v>32</v>
      </c>
      <c r="N33" s="224">
        <f>DB!AO20</f>
        <v>26</v>
      </c>
      <c r="O33" s="224">
        <f>DB!AP20</f>
        <v>58</v>
      </c>
      <c r="P33" s="224">
        <f>DB!AQ20</f>
        <v>79</v>
      </c>
      <c r="Q33" s="224">
        <f>DB!AR20</f>
        <v>7</v>
      </c>
      <c r="R33" s="224">
        <f t="shared" si="8"/>
        <v>378</v>
      </c>
      <c r="S33" s="224">
        <f>DB!AS20</f>
        <v>0</v>
      </c>
      <c r="T33" s="225">
        <f>DB!C20</f>
        <v>378</v>
      </c>
      <c r="U33" s="335">
        <f>DB!E20</f>
        <v>2148.3000000000002</v>
      </c>
      <c r="V33" s="352">
        <f>DB!F20*1000</f>
        <v>1.21799617116279</v>
      </c>
      <c r="W33" s="177">
        <f t="shared" si="9"/>
        <v>5.6833333333333336</v>
      </c>
      <c r="X33" s="402">
        <v>1.0808703585943764</v>
      </c>
      <c r="Y33" s="400">
        <f t="shared" si="7"/>
        <v>1.3164959582913023</v>
      </c>
      <c r="Z33" s="398">
        <f>DB!H20*$X33</f>
        <v>8.0745085441866635E-2</v>
      </c>
      <c r="AA33" s="402">
        <f>DB!I20*$X33</f>
        <v>7.4320585165405087E-2</v>
      </c>
      <c r="AB33" s="402">
        <f>DB!J20*$X33</f>
        <v>7.753283530363575E-2</v>
      </c>
      <c r="AC33" s="402">
        <f>DB!K20*$X33</f>
        <v>7.9832314910784921E-2</v>
      </c>
      <c r="AD33" s="407">
        <f>DB!L20*$X33</f>
        <v>134.42476930920813</v>
      </c>
      <c r="AE33" s="401">
        <f>DB!M20*$X33</f>
        <v>2.7409445851624925</v>
      </c>
      <c r="AF33" s="401">
        <f>DB!N20*$X33</f>
        <v>0.10861091655903225</v>
      </c>
      <c r="AG33" s="401">
        <f>DB!O20*$X33</f>
        <v>1.7114447457786855E-3</v>
      </c>
      <c r="AH33" s="401">
        <f>DB!P20*$X33</f>
        <v>0.15797951499495649</v>
      </c>
      <c r="AI33" s="401">
        <f>DB!Q20*$X33</f>
        <v>0.10137018878843057</v>
      </c>
      <c r="AJ33" s="401">
        <f>DB!R20*$X33</f>
        <v>9.0838221122099633E-2</v>
      </c>
      <c r="AK33" s="402">
        <f>DB!S20*1000*$X33</f>
        <v>0.18430943416078274</v>
      </c>
      <c r="AL33" s="401">
        <f>DB!T20*$X33</f>
        <v>0.20932285736831641</v>
      </c>
      <c r="AM33" s="400">
        <f>DB!U20*1000*$X33</f>
        <v>1.3164959582913023</v>
      </c>
      <c r="AN33" s="400">
        <f>DB!V20*1000*$X33</f>
        <v>3.0279407040699988</v>
      </c>
      <c r="AO33" s="400">
        <f>DB!W20*1000*$X33</f>
        <v>8.2939245372351963E-2</v>
      </c>
      <c r="AP33" s="401">
        <f>DB!X20*1000*$X33</f>
        <v>4.3444366623612903E-2</v>
      </c>
      <c r="AQ33" s="400">
        <f>DB!Y20*1000*$X33</f>
        <v>2.5013423207534733</v>
      </c>
      <c r="AR33" s="400">
        <f>DB!Z20*1000*$X33</f>
        <v>31.595902998991409</v>
      </c>
      <c r="AS33" s="400">
        <f>DB!AA20*1000*$X33</f>
        <v>5.1343342373360885</v>
      </c>
      <c r="AT33" s="400">
        <f>DB!AB20*1000*$X33</f>
        <v>0.73723773664312886</v>
      </c>
      <c r="AU33" s="400">
        <f>DB!AC20*1000*$X33</f>
        <v>2.3696927249243531</v>
      </c>
      <c r="AV33" s="400">
        <f>DB!AD20*1000*$X33</f>
        <v>26.329919165825938</v>
      </c>
      <c r="AW33" s="401">
        <f>DB!AE20*1000*$X33</f>
        <v>0.23696927249243421</v>
      </c>
      <c r="AX33" s="401">
        <f>DB!AF20*$X33</f>
        <v>0.10005369283013904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9</v>
      </c>
      <c r="I34" s="224">
        <f>DB!AJ21</f>
        <v>6</v>
      </c>
      <c r="J34" s="224">
        <f>DB!AK21</f>
        <v>3</v>
      </c>
      <c r="K34" s="224">
        <f>DB!AL21</f>
        <v>3</v>
      </c>
      <c r="L34" s="224">
        <f>DB!AM21</f>
        <v>4</v>
      </c>
      <c r="M34" s="224">
        <f>DB!AN21</f>
        <v>6</v>
      </c>
      <c r="N34" s="224">
        <f>DB!AO21</f>
        <v>5</v>
      </c>
      <c r="O34" s="224">
        <f>DB!AP21</f>
        <v>4</v>
      </c>
      <c r="P34" s="224">
        <f>DB!AQ21</f>
        <v>0</v>
      </c>
      <c r="Q34" s="224">
        <f>DB!AR21</f>
        <v>1</v>
      </c>
      <c r="R34" s="224">
        <f t="shared" si="8"/>
        <v>41</v>
      </c>
      <c r="S34" s="224">
        <f>DB!AS21</f>
        <v>0</v>
      </c>
      <c r="T34" s="225">
        <f>DB!C21</f>
        <v>41</v>
      </c>
      <c r="U34" s="335">
        <f>DB!E21</f>
        <v>186</v>
      </c>
      <c r="V34" s="352">
        <f>DB!F21*1000</f>
        <v>0.33479999999999999</v>
      </c>
      <c r="W34" s="177">
        <f t="shared" si="9"/>
        <v>4.5365853658536581</v>
      </c>
      <c r="X34" s="402">
        <v>1.0808703585943764</v>
      </c>
      <c r="Y34" s="400">
        <f t="shared" si="7"/>
        <v>0.36187539605739721</v>
      </c>
      <c r="Z34" s="398">
        <f>DB!H21*$X34</f>
        <v>2.6344528832978518E-2</v>
      </c>
      <c r="AA34" s="402">
        <f>DB!I21*$X34</f>
        <v>2.3015275189250464E-2</v>
      </c>
      <c r="AB34" s="402">
        <f>DB!J21*$X34</f>
        <v>2.4462776773480053E-2</v>
      </c>
      <c r="AC34" s="402">
        <f>DB!K21*$X34</f>
        <v>2.5656965580469461E-2</v>
      </c>
      <c r="AD34" s="407">
        <f>DB!L21*$X34</f>
        <v>36.950372940628711</v>
      </c>
      <c r="AE34" s="401">
        <f>DB!M21*$X34</f>
        <v>0.70674264850009683</v>
      </c>
      <c r="AF34" s="401">
        <f>DB!N21*$X34</f>
        <v>2.4245651535845614E-2</v>
      </c>
      <c r="AG34" s="401">
        <f>DB!O21*$X34</f>
        <v>2.5331277724017806E-3</v>
      </c>
      <c r="AH34" s="401">
        <f>DB!P21*$X34</f>
        <v>7.3460705399651632E-2</v>
      </c>
      <c r="AI34" s="401">
        <f>DB!Q21*$X34</f>
        <v>4.9215053863806021E-2</v>
      </c>
      <c r="AJ34" s="401">
        <f>DB!R21*$X34</f>
        <v>6.4775695894274107E-2</v>
      </c>
      <c r="AK34" s="402">
        <f>DB!S21*1000*$X34</f>
        <v>1.3389389654123698E-2</v>
      </c>
      <c r="AL34" s="401">
        <f>DB!T21*$X34</f>
        <v>9.806823233155465E-2</v>
      </c>
      <c r="AM34" s="400">
        <f>DB!U21*1000*$X34</f>
        <v>0.94087602974923268</v>
      </c>
      <c r="AN34" s="400">
        <f>DB!V21*1000*$X34</f>
        <v>0.6875632525090547</v>
      </c>
      <c r="AO34" s="400">
        <f>DB!W21*1000*$X34</f>
        <v>0.21712523763443831</v>
      </c>
      <c r="AP34" s="401">
        <f>DB!X21*1000*$X34</f>
        <v>1.1941888069894111E-2</v>
      </c>
      <c r="AQ34" s="400">
        <f>DB!Y21*1000*$X34</f>
        <v>0.6875632525090547</v>
      </c>
      <c r="AR34" s="400">
        <f>DB!Z21*1000*$X34</f>
        <v>8.6850095053775327</v>
      </c>
      <c r="AS34" s="400">
        <f>DB!AA21*1000*$X34</f>
        <v>1.4113140446238492</v>
      </c>
      <c r="AT34" s="400">
        <f>DB!AB21*1000*$X34</f>
        <v>0.20265022179214245</v>
      </c>
      <c r="AU34" s="400">
        <f>DB!AC21*1000*$X34</f>
        <v>0.65137571290331497</v>
      </c>
      <c r="AV34" s="400">
        <f>DB!AD21*1000*$X34</f>
        <v>7.2375079211479445</v>
      </c>
      <c r="AW34" s="401">
        <f>DB!AE21*1000*$X34</f>
        <v>6.51375712903315E-2</v>
      </c>
      <c r="AX34" s="401">
        <f>DB!AF21*$X34</f>
        <v>2.7502530100362188E-2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3</v>
      </c>
      <c r="I35" s="227">
        <f>DB!AJ22</f>
        <v>9</v>
      </c>
      <c r="J35" s="227">
        <f>DB!AK22</f>
        <v>7</v>
      </c>
      <c r="K35" s="227">
        <f>DB!AL22</f>
        <v>14</v>
      </c>
      <c r="L35" s="227">
        <f>DB!AM22</f>
        <v>2</v>
      </c>
      <c r="M35" s="227">
        <f>DB!AN22</f>
        <v>8</v>
      </c>
      <c r="N35" s="227">
        <f>DB!AO22</f>
        <v>14</v>
      </c>
      <c r="O35" s="227">
        <f>DB!AP22</f>
        <v>19</v>
      </c>
      <c r="P35" s="227">
        <f>DB!AQ22</f>
        <v>31</v>
      </c>
      <c r="Q35" s="227">
        <f>DB!AR22</f>
        <v>3</v>
      </c>
      <c r="R35" s="227">
        <f t="shared" si="8"/>
        <v>110</v>
      </c>
      <c r="S35" s="227">
        <f>DB!AS22</f>
        <v>0</v>
      </c>
      <c r="T35" s="228">
        <f>DB!C22</f>
        <v>110</v>
      </c>
      <c r="U35" s="336">
        <f>DB!E22</f>
        <v>995</v>
      </c>
      <c r="V35" s="353">
        <f>DB!F22*1000</f>
        <v>1.7910000000000001</v>
      </c>
      <c r="W35" s="204">
        <f t="shared" si="9"/>
        <v>9.045454545454545</v>
      </c>
      <c r="X35" s="408">
        <v>1.0808703585943764</v>
      </c>
      <c r="Y35" s="411">
        <f t="shared" si="7"/>
        <v>1.9358388122425283</v>
      </c>
      <c r="Z35" s="412">
        <f>DB!H22*$X35</f>
        <v>7.0464532765628016E-2</v>
      </c>
      <c r="AA35" s="413">
        <f>DB!I22*$X35</f>
        <v>6.1559674229312397E-2</v>
      </c>
      <c r="AB35" s="413">
        <f>DB!J22*$X35</f>
        <v>6.5431351853797448E-2</v>
      </c>
      <c r="AC35" s="413">
        <f>DB!K22*$X35</f>
        <v>6.8528693953385497E-2</v>
      </c>
      <c r="AD35" s="414">
        <f>DB!L22*$X35</f>
        <v>197.52137736835414</v>
      </c>
      <c r="AE35" s="415">
        <f>DB!M22*$X35</f>
        <v>1.5060825959246869</v>
      </c>
      <c r="AF35" s="415">
        <f>DB!N22*$X35</f>
        <v>7.1626036052973546E-2</v>
      </c>
      <c r="AG35" s="415">
        <f>DB!O22*$X35</f>
        <v>1.3550871685697697E-2</v>
      </c>
      <c r="AH35" s="415">
        <f>DB!P22*$X35</f>
        <v>0.15486710497940223</v>
      </c>
      <c r="AI35" s="415">
        <f>DB!Q22*$X35</f>
        <v>8.7112746550913764E-2</v>
      </c>
      <c r="AJ35" s="415">
        <f>DB!R22*$X35</f>
        <v>0.11615032873455169</v>
      </c>
      <c r="AK35" s="413">
        <f>DB!S22*1000*$X35</f>
        <v>9.6791940612126398E-2</v>
      </c>
      <c r="AL35" s="415">
        <f>DB!T22*$X35</f>
        <v>0.2632740784649838</v>
      </c>
      <c r="AM35" s="416">
        <f>DB!U22*1000*$X35</f>
        <v>5.0331809118305628</v>
      </c>
      <c r="AN35" s="416">
        <f>DB!V22*1000*$X35</f>
        <v>1.3744455566921951</v>
      </c>
      <c r="AO35" s="416">
        <f>DB!W22*1000*$X35</f>
        <v>1.1421448992230918</v>
      </c>
      <c r="AP35" s="415">
        <f>DB!X22*1000*$X35</f>
        <v>0.65818519616245952</v>
      </c>
      <c r="AQ35" s="416">
        <f>DB!Y22*1000*$X35</f>
        <v>2.400440127180735</v>
      </c>
      <c r="AR35" s="416">
        <f>DB!Z22*1000*$X35</f>
        <v>13.589588461942547</v>
      </c>
      <c r="AS35" s="416">
        <f>DB!AA22*1000*$X35</f>
        <v>11.092356394149686</v>
      </c>
      <c r="AT35" s="416">
        <f>DB!AB22*1000*$X35</f>
        <v>0.54203486742790796</v>
      </c>
      <c r="AU35" s="416">
        <f>DB!AC22*1000*$X35</f>
        <v>1.5293126616715973</v>
      </c>
      <c r="AV35" s="416">
        <f>DB!AD22*1000*$X35</f>
        <v>36.509919998894077</v>
      </c>
      <c r="AW35" s="415">
        <f>DB!AE22*1000*$X35</f>
        <v>0.87112746550913778</v>
      </c>
      <c r="AX35" s="415">
        <f>DB!AF22*$X35</f>
        <v>0.28650414421189419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17851</v>
      </c>
      <c r="U36" s="337">
        <f>SUM(U27:U35)</f>
        <v>126267.5600000001</v>
      </c>
      <c r="V36" s="354">
        <f t="shared" ref="V36:AX36" si="10">SUM(V27:V35)</f>
        <v>312.78873797961762</v>
      </c>
      <c r="W36" s="232"/>
      <c r="X36" s="396"/>
      <c r="Y36" s="445">
        <f t="shared" ref="Y36" si="11">SUM(Y27:Y35)</f>
        <v>338.08407538431169</v>
      </c>
      <c r="Z36" s="452">
        <f t="shared" si="10"/>
        <v>32.616536921032647</v>
      </c>
      <c r="AA36" s="453">
        <f t="shared" si="10"/>
        <v>29.987360050117292</v>
      </c>
      <c r="AB36" s="453">
        <f t="shared" si="10"/>
        <v>31.299825511942007</v>
      </c>
      <c r="AC36" s="453">
        <f t="shared" si="10"/>
        <v>32.295115324236932</v>
      </c>
      <c r="AD36" s="454">
        <f>SUM(AD27:AD35)</f>
        <v>34520.945517269844</v>
      </c>
      <c r="AE36" s="455">
        <f t="shared" si="10"/>
        <v>897.30125370984786</v>
      </c>
      <c r="AF36" s="455">
        <f t="shared" si="10"/>
        <v>18.891862335348939</v>
      </c>
      <c r="AG36" s="455">
        <f t="shared" si="10"/>
        <v>3.0063308892920655</v>
      </c>
      <c r="AH36" s="455">
        <f t="shared" si="10"/>
        <v>106.11019011871093</v>
      </c>
      <c r="AI36" s="455">
        <f t="shared" si="10"/>
        <v>46.885463018479179</v>
      </c>
      <c r="AJ36" s="455">
        <f t="shared" si="10"/>
        <v>57.020814392911205</v>
      </c>
      <c r="AK36" s="453">
        <f t="shared" ref="AK36" si="12">SUM(AK27:AK35)</f>
        <v>22.922257414571106</v>
      </c>
      <c r="AL36" s="455">
        <f t="shared" si="10"/>
        <v>244.40327206777152</v>
      </c>
      <c r="AM36" s="456">
        <f t="shared" si="10"/>
        <v>976.88570061031567</v>
      </c>
      <c r="AN36" s="456">
        <f t="shared" si="10"/>
        <v>650.22776647810008</v>
      </c>
      <c r="AO36" s="456">
        <f t="shared" ref="AO36" si="13">SUM(AO27:AO35)</f>
        <v>77.224038471248122</v>
      </c>
      <c r="AP36" s="455">
        <f t="shared" si="10"/>
        <v>34.40757636421931</v>
      </c>
      <c r="AQ36" s="456">
        <f t="shared" ref="AQ36:AR36" si="14">SUM(AQ27:AQ35)</f>
        <v>492.60640358280494</v>
      </c>
      <c r="AR36" s="456">
        <f t="shared" si="14"/>
        <v>4631.5694709793288</v>
      </c>
      <c r="AS36" s="456">
        <f t="shared" si="10"/>
        <v>1191.365006665787</v>
      </c>
      <c r="AT36" s="456">
        <f t="shared" si="10"/>
        <v>188.78504734780125</v>
      </c>
      <c r="AU36" s="456">
        <f t="shared" si="10"/>
        <v>504.66568137423013</v>
      </c>
      <c r="AV36" s="456">
        <f t="shared" si="10"/>
        <v>4179.6433402279499</v>
      </c>
      <c r="AW36" s="455">
        <f t="shared" ref="AW36" si="15">SUM(AW27:AW35)</f>
        <v>39.873213447938944</v>
      </c>
      <c r="AX36" s="455">
        <f t="shared" si="10"/>
        <v>20.767920399795063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2</v>
      </c>
      <c r="I38" s="230">
        <f t="shared" si="16"/>
        <v>7</v>
      </c>
      <c r="J38" s="230">
        <f t="shared" si="16"/>
        <v>13</v>
      </c>
      <c r="K38" s="230">
        <f t="shared" si="16"/>
        <v>18</v>
      </c>
      <c r="L38" s="230">
        <f t="shared" si="16"/>
        <v>33</v>
      </c>
      <c r="M38" s="230">
        <f t="shared" si="16"/>
        <v>88</v>
      </c>
      <c r="N38" s="230">
        <f t="shared" si="16"/>
        <v>176</v>
      </c>
      <c r="O38" s="230">
        <f t="shared" si="16"/>
        <v>477</v>
      </c>
      <c r="P38" s="230">
        <f t="shared" si="16"/>
        <v>388</v>
      </c>
      <c r="Q38" s="230">
        <f t="shared" si="16"/>
        <v>41</v>
      </c>
      <c r="R38" s="230">
        <f t="shared" si="16"/>
        <v>1243</v>
      </c>
      <c r="S38" s="230">
        <f t="shared" si="16"/>
        <v>63</v>
      </c>
      <c r="T38" s="231">
        <f>SUM(T25,T36)</f>
        <v>19157</v>
      </c>
      <c r="U38" s="337">
        <f t="shared" ref="U38:AX38" si="17">SUM(U25,U36)</f>
        <v>162241.06000000011</v>
      </c>
      <c r="V38" s="354">
        <f t="shared" si="17"/>
        <v>461.03366823427996</v>
      </c>
      <c r="W38" s="232"/>
      <c r="X38" s="396"/>
      <c r="Y38" s="445">
        <f t="shared" ref="Y38" si="18">SUM(Y25,Y36)</f>
        <v>498.31762630846686</v>
      </c>
      <c r="Z38" s="447">
        <f t="shared" si="17"/>
        <v>39.046996643015831</v>
      </c>
      <c r="AA38" s="448">
        <f t="shared" si="17"/>
        <v>34.670633104919162</v>
      </c>
      <c r="AB38" s="448">
        <f t="shared" si="17"/>
        <v>36.451809210274</v>
      </c>
      <c r="AC38" s="448">
        <f t="shared" si="17"/>
        <v>38.27128428928345</v>
      </c>
      <c r="AD38" s="444">
        <f>SUM(AD25,AD36)</f>
        <v>50873.200262086721</v>
      </c>
      <c r="AE38" s="449">
        <f t="shared" si="17"/>
        <v>978.62819030042783</v>
      </c>
      <c r="AF38" s="449">
        <f t="shared" si="17"/>
        <v>33.008918206473425</v>
      </c>
      <c r="AG38" s="449">
        <f t="shared" si="17"/>
        <v>4.045847550948805</v>
      </c>
      <c r="AH38" s="449">
        <f t="shared" si="17"/>
        <v>109.4221064485143</v>
      </c>
      <c r="AI38" s="449">
        <f t="shared" si="17"/>
        <v>48.459999042130292</v>
      </c>
      <c r="AJ38" s="449">
        <f t="shared" si="17"/>
        <v>58.951465994066929</v>
      </c>
      <c r="AK38" s="448">
        <f t="shared" ref="AK38" si="19">SUM(AK25,AK36)</f>
        <v>34.103900314732407</v>
      </c>
      <c r="AL38" s="449">
        <f t="shared" si="17"/>
        <v>247.93762587418092</v>
      </c>
      <c r="AM38" s="445">
        <f t="shared" si="17"/>
        <v>2187.9829625311054</v>
      </c>
      <c r="AN38" s="445">
        <f t="shared" si="17"/>
        <v>809.38935557429363</v>
      </c>
      <c r="AO38" s="445">
        <f t="shared" ref="AO38" si="20">SUM(AO25,AO36)</f>
        <v>302.48567660259687</v>
      </c>
      <c r="AP38" s="449">
        <f t="shared" si="17"/>
        <v>78.637353162493</v>
      </c>
      <c r="AQ38" s="445">
        <f t="shared" ref="AQ38:AR38" si="21">SUM(AQ25,AQ36)</f>
        <v>911.65785530868379</v>
      </c>
      <c r="AR38" s="445">
        <f t="shared" si="21"/>
        <v>5408.4094172463074</v>
      </c>
      <c r="AS38" s="445">
        <f t="shared" si="17"/>
        <v>3973.8333574899152</v>
      </c>
      <c r="AT38" s="445">
        <f t="shared" si="17"/>
        <v>278.51583586532786</v>
      </c>
      <c r="AU38" s="445">
        <f t="shared" si="17"/>
        <v>629.4103514875643</v>
      </c>
      <c r="AV38" s="445">
        <f t="shared" si="17"/>
        <v>6997.7629313642738</v>
      </c>
      <c r="AW38" s="449">
        <f t="shared" ref="AW38" si="22">SUM(AW25,AW36)</f>
        <v>67.940764223439118</v>
      </c>
      <c r="AX38" s="449">
        <f t="shared" si="17"/>
        <v>99.77075994090724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0</v>
      </c>
      <c r="I43" s="224">
        <f>DB!AJ38</f>
        <v>0</v>
      </c>
      <c r="J43" s="224">
        <f>DB!AK38</f>
        <v>1</v>
      </c>
      <c r="K43" s="224">
        <f>DB!AL38</f>
        <v>0</v>
      </c>
      <c r="L43" s="224">
        <f>DB!AM38</f>
        <v>0</v>
      </c>
      <c r="M43" s="224">
        <f>DB!AN38</f>
        <v>1</v>
      </c>
      <c r="N43" s="224">
        <f>DB!AO38</f>
        <v>0</v>
      </c>
      <c r="O43" s="224">
        <f>DB!AP38</f>
        <v>1</v>
      </c>
      <c r="P43" s="224">
        <f>DB!AQ38</f>
        <v>0</v>
      </c>
      <c r="Q43" s="224">
        <f>DB!AR38</f>
        <v>0</v>
      </c>
      <c r="R43" s="224">
        <f>SUM(H43:Q43)</f>
        <v>3</v>
      </c>
      <c r="S43" s="224">
        <f>DB!AS38</f>
        <v>0</v>
      </c>
      <c r="T43" s="225">
        <f>DB!C38</f>
        <v>3</v>
      </c>
      <c r="U43" s="335">
        <f>DB!E38</f>
        <v>32</v>
      </c>
      <c r="V43" s="352">
        <f>DB!F38*1000</f>
        <v>0.12956424827586202</v>
      </c>
      <c r="W43" s="177">
        <f t="shared" ref="W43:W49" si="23">IF(T43=0,0,U43/T43)</f>
        <v>10.666666666666666</v>
      </c>
      <c r="X43" s="457">
        <v>0.52288202247191007</v>
      </c>
      <c r="Y43" s="400">
        <f t="shared" ref="Y43:Y45" si="24">V43*X43</f>
        <v>6.7746816178535424E-2</v>
      </c>
      <c r="Z43" s="398">
        <f>DB!H38*$X43</f>
        <v>1.187352094076437E-3</v>
      </c>
      <c r="AA43" s="402">
        <f>DB!I38*$X43</f>
        <v>9.234960731705639E-4</v>
      </c>
      <c r="AB43" s="402">
        <f>DB!J38*$X43</f>
        <v>1.055424083623498E-3</v>
      </c>
      <c r="AC43" s="402">
        <f>DB!K38*$X43</f>
        <v>1.187352094076437E-3</v>
      </c>
      <c r="AD43" s="407">
        <f>DB!L38*$X43</f>
        <v>6.4993462393010599</v>
      </c>
      <c r="AE43" s="401">
        <f>DB!M38*$X43</f>
        <v>0.10040078157658976</v>
      </c>
      <c r="AF43" s="401">
        <f>DB!N38*$X43</f>
        <v>3.5589501314619845E-3</v>
      </c>
      <c r="AG43" s="401">
        <f>DB!O38*$X43</f>
        <v>2.3489668809539468E-2</v>
      </c>
      <c r="AH43" s="401">
        <f>DB!P38*$X43</f>
        <v>4.6098629008757986E-3</v>
      </c>
      <c r="AI43" s="401">
        <f>DB!Q38*$X43</f>
        <v>3.7507100957025548E-3</v>
      </c>
      <c r="AJ43" s="401">
        <f>DB!R38*$X43</f>
        <v>1.8137670331435172E-3</v>
      </c>
      <c r="AK43" s="402">
        <f>DB!S38*1000*$X43</f>
        <v>5.9740374266526613E-4</v>
      </c>
      <c r="AL43" s="401">
        <f>DB!T38*$X43</f>
        <v>1.9307842610882607E-3</v>
      </c>
      <c r="AM43" s="400">
        <f>DB!U38*1000*$X43</f>
        <v>0</v>
      </c>
      <c r="AN43" s="400">
        <f>DB!V38*1000*$X43</f>
        <v>0.36336928677578112</v>
      </c>
      <c r="AO43" s="400">
        <f>DB!W38*1000*$X43</f>
        <v>0.29131130956770246</v>
      </c>
      <c r="AP43" s="401">
        <f>DB!X38*1000*$X43</f>
        <v>0.10839490588565656</v>
      </c>
      <c r="AQ43" s="400">
        <f>DB!Y38*1000*$X43</f>
        <v>0.13549363235707085</v>
      </c>
      <c r="AR43" s="400">
        <f>DB!Z38*1000*$X43</f>
        <v>0</v>
      </c>
      <c r="AS43" s="400">
        <f>DB!AA38*1000*$X43</f>
        <v>0</v>
      </c>
      <c r="AT43" s="400">
        <f>DB!AB38*1000*$X43</f>
        <v>0.12194426912136394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2</v>
      </c>
      <c r="I44" s="224">
        <f>DB!AJ39</f>
        <v>0</v>
      </c>
      <c r="J44" s="224">
        <f>DB!AK39</f>
        <v>1</v>
      </c>
      <c r="K44" s="224">
        <f>DB!AL39</f>
        <v>1</v>
      </c>
      <c r="L44" s="224">
        <f>DB!AM39</f>
        <v>0</v>
      </c>
      <c r="M44" s="224">
        <f>DB!AN39</f>
        <v>0</v>
      </c>
      <c r="N44" s="224">
        <f>DB!AO39</f>
        <v>0</v>
      </c>
      <c r="O44" s="224">
        <f>DB!AP39</f>
        <v>3</v>
      </c>
      <c r="P44" s="224">
        <f>DB!AQ39</f>
        <v>2</v>
      </c>
      <c r="Q44" s="224">
        <f>DB!AR39</f>
        <v>0</v>
      </c>
      <c r="R44" s="224">
        <f t="shared" ref="R44:R45" si="25">SUM(H44:Q44)</f>
        <v>9</v>
      </c>
      <c r="S44" s="224">
        <f>DB!AS39</f>
        <v>0</v>
      </c>
      <c r="T44" s="225">
        <f>DB!C39</f>
        <v>9</v>
      </c>
      <c r="U44" s="335">
        <f>DB!E39</f>
        <v>233.1</v>
      </c>
      <c r="V44" s="352">
        <f>DB!F39*1000</f>
        <v>0.88988255999999999</v>
      </c>
      <c r="W44" s="177">
        <f t="shared" si="23"/>
        <v>25.9</v>
      </c>
      <c r="X44" s="457">
        <v>0.52288202247191007</v>
      </c>
      <c r="Y44" s="400">
        <f t="shared" si="24"/>
        <v>0.46530359273528088</v>
      </c>
      <c r="Z44" s="398">
        <f>DB!H39*$X44</f>
        <v>8.1550577042552048E-3</v>
      </c>
      <c r="AA44" s="402">
        <f>DB!I39*$X44</f>
        <v>6.3428226588651358E-3</v>
      </c>
      <c r="AB44" s="402">
        <f>DB!J39*$X44</f>
        <v>7.2489401815601703E-3</v>
      </c>
      <c r="AC44" s="402">
        <f>DB!K39*$X44</f>
        <v>8.1550577042552048E-3</v>
      </c>
      <c r="AD44" s="407">
        <f>DB!L39*$X44</f>
        <v>44.639280871998672</v>
      </c>
      <c r="AE44" s="401">
        <f>DB!M39*$X44</f>
        <v>0.68957992443368632</v>
      </c>
      <c r="AF44" s="401">
        <f>DB!N39*$X44</f>
        <v>4.4274889431249062E-2</v>
      </c>
      <c r="AG44" s="401">
        <f>DB!O39*$X44</f>
        <v>0.16133344569930577</v>
      </c>
      <c r="AH44" s="401">
        <f>DB!P39*$X44</f>
        <v>3.1661794469305234E-2</v>
      </c>
      <c r="AI44" s="401">
        <f>DB!Q39*$X44</f>
        <v>2.5760898906889634E-2</v>
      </c>
      <c r="AJ44" s="401">
        <f>DB!R39*$X44</f>
        <v>1.2457446187321856E-2</v>
      </c>
      <c r="AK44" s="402">
        <f>DB!S39*1000*$X44</f>
        <v>4.1031316813929302E-3</v>
      </c>
      <c r="AL44" s="401">
        <f>DB!T39*$X44</f>
        <v>1.3261152392955505E-2</v>
      </c>
      <c r="AM44" s="400">
        <f>DB!U39*1000*$X44</f>
        <v>0</v>
      </c>
      <c r="AN44" s="400">
        <f>DB!V39*1000*$X44</f>
        <v>2.4957192701255981</v>
      </c>
      <c r="AO44" s="400">
        <f>DB!W39*1000*$X44</f>
        <v>2.000805448761708</v>
      </c>
      <c r="AP44" s="401">
        <f>DB!X39*1000*$X44</f>
        <v>0.74448574837644943</v>
      </c>
      <c r="AQ44" s="400">
        <f>DB!Y39*1000*$X44</f>
        <v>0.93060718547056176</v>
      </c>
      <c r="AR44" s="400">
        <f>DB!Z39*1000*$X44</f>
        <v>0</v>
      </c>
      <c r="AS44" s="400">
        <f>DB!AA39*1000*$X44</f>
        <v>0</v>
      </c>
      <c r="AT44" s="400">
        <f>DB!AB39*1000*$X44</f>
        <v>0.83754646692350554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0</v>
      </c>
      <c r="I45" s="227">
        <f>DB!AJ40</f>
        <v>2</v>
      </c>
      <c r="J45" s="227">
        <f>DB!AK40</f>
        <v>4</v>
      </c>
      <c r="K45" s="227">
        <f>DB!AL40</f>
        <v>2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5</v>
      </c>
      <c r="P45" s="227">
        <f>DB!AQ40</f>
        <v>4</v>
      </c>
      <c r="Q45" s="227">
        <f>DB!AR40</f>
        <v>0</v>
      </c>
      <c r="R45" s="227">
        <f t="shared" si="25"/>
        <v>17</v>
      </c>
      <c r="S45" s="227">
        <f>DB!AS40</f>
        <v>0</v>
      </c>
      <c r="T45" s="228">
        <f>DB!C40</f>
        <v>17</v>
      </c>
      <c r="U45" s="336">
        <f>DB!E40</f>
        <v>5358</v>
      </c>
      <c r="V45" s="353">
        <f>DB!F40*1000</f>
        <v>20.629371600000002</v>
      </c>
      <c r="W45" s="204">
        <f t="shared" si="23"/>
        <v>315.1764705882353</v>
      </c>
      <c r="X45" s="458">
        <v>0.52288202247191007</v>
      </c>
      <c r="Y45" s="411">
        <f t="shared" si="24"/>
        <v>10.786727544532585</v>
      </c>
      <c r="Z45" s="412">
        <f>DB!H40*$X45</f>
        <v>0.19115216653916425</v>
      </c>
      <c r="AA45" s="413">
        <f>DB!I40*$X45</f>
        <v>0.14809041473638548</v>
      </c>
      <c r="AB45" s="413">
        <f>DB!J40*$X45</f>
        <v>0.16909614732310682</v>
      </c>
      <c r="AC45" s="413">
        <f>DB!K40*$X45</f>
        <v>0.19115216653916425</v>
      </c>
      <c r="AD45" s="414">
        <f>DB!L40*$X45</f>
        <v>1034.8335324890861</v>
      </c>
      <c r="AE45" s="415">
        <f>DB!M40*$X45</f>
        <v>15.985930220997288</v>
      </c>
      <c r="AF45" s="415">
        <f>DB!N40*$X45</f>
        <v>1.0145045782395354</v>
      </c>
      <c r="AG45" s="415">
        <f>DB!O40*$X45</f>
        <v>3.7400526231679314</v>
      </c>
      <c r="AH45" s="415">
        <f>DB!P40*$X45</f>
        <v>0.73398777882569399</v>
      </c>
      <c r="AI45" s="415">
        <f>DB!Q40*$X45</f>
        <v>0.59719246132912351</v>
      </c>
      <c r="AJ45" s="415">
        <f>DB!R40*$X45</f>
        <v>0.28879011471498572</v>
      </c>
      <c r="AK45" s="413">
        <f>DB!S40*1000*$X45</f>
        <v>9.5119324710878028E-2</v>
      </c>
      <c r="AL45" s="415">
        <f>DB!T40*$X45</f>
        <v>0.30742173501917863</v>
      </c>
      <c r="AM45" s="416">
        <f>DB!U40*1000*$X45</f>
        <v>0</v>
      </c>
      <c r="AN45" s="416">
        <f>DB!V40*1000*$X45</f>
        <v>57.856084102492808</v>
      </c>
      <c r="AO45" s="416">
        <f>DB!W40*1000*$X45</f>
        <v>46.382928441490115</v>
      </c>
      <c r="AP45" s="415">
        <f>DB!X40*1000*$X45</f>
        <v>17.258764071252134</v>
      </c>
      <c r="AQ45" s="416">
        <f>DB!Y40*1000*$X45</f>
        <v>21.57345508906517</v>
      </c>
      <c r="AR45" s="416">
        <f>DB!Z40*1000*$X45</f>
        <v>0</v>
      </c>
      <c r="AS45" s="416">
        <f>DB!AA40*1000*$X45</f>
        <v>0</v>
      </c>
      <c r="AT45" s="416">
        <f>DB!AB40*1000*$X45</f>
        <v>19.416109580158651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29</v>
      </c>
      <c r="U46" s="337">
        <f>SUM(U43:U45)</f>
        <v>5623.1</v>
      </c>
      <c r="V46" s="354">
        <f t="shared" ref="V46:AX46" si="26">SUM(V43:V45)</f>
        <v>21.648818408275865</v>
      </c>
      <c r="W46" s="233">
        <f t="shared" si="26"/>
        <v>351.74313725490197</v>
      </c>
      <c r="X46" s="395"/>
      <c r="Y46" s="445">
        <f t="shared" ref="Y46" si="27">SUM(Y43:Y45)</f>
        <v>11.319777953446401</v>
      </c>
      <c r="Z46" s="452">
        <f t="shared" si="26"/>
        <v>0.2004945763374959</v>
      </c>
      <c r="AA46" s="453">
        <f t="shared" si="26"/>
        <v>0.15535673346842119</v>
      </c>
      <c r="AB46" s="453">
        <f t="shared" si="26"/>
        <v>0.17740051158829048</v>
      </c>
      <c r="AC46" s="453">
        <f t="shared" si="26"/>
        <v>0.2004945763374959</v>
      </c>
      <c r="AD46" s="454">
        <f t="shared" si="26"/>
        <v>1085.9721596003858</v>
      </c>
      <c r="AE46" s="455">
        <f t="shared" si="26"/>
        <v>16.775910927007565</v>
      </c>
      <c r="AF46" s="455">
        <f t="shared" si="26"/>
        <v>1.0623384178022466</v>
      </c>
      <c r="AG46" s="455">
        <f t="shared" si="26"/>
        <v>3.9248757376767767</v>
      </c>
      <c r="AH46" s="455">
        <f t="shared" si="26"/>
        <v>0.770259436195875</v>
      </c>
      <c r="AI46" s="455">
        <f t="shared" si="26"/>
        <v>0.62670407033171571</v>
      </c>
      <c r="AJ46" s="455">
        <f t="shared" si="26"/>
        <v>0.3030613279354511</v>
      </c>
      <c r="AK46" s="453">
        <f t="shared" ref="AK46" si="28">SUM(AK43:AK45)</f>
        <v>9.9819860134936225E-2</v>
      </c>
      <c r="AL46" s="455">
        <f t="shared" si="26"/>
        <v>0.32261367167322241</v>
      </c>
      <c r="AM46" s="456">
        <f t="shared" si="26"/>
        <v>0</v>
      </c>
      <c r="AN46" s="456">
        <f t="shared" si="26"/>
        <v>60.715172659394185</v>
      </c>
      <c r="AO46" s="456">
        <f t="shared" ref="AO46" si="29">SUM(AO43:AO45)</f>
        <v>48.675045199819529</v>
      </c>
      <c r="AP46" s="455">
        <f t="shared" si="26"/>
        <v>18.111644725514239</v>
      </c>
      <c r="AQ46" s="456">
        <f t="shared" ref="AQ46:AR46" si="30">SUM(AQ43:AQ45)</f>
        <v>22.639555906892802</v>
      </c>
      <c r="AR46" s="456">
        <f t="shared" si="30"/>
        <v>0</v>
      </c>
      <c r="AS46" s="456">
        <f t="shared" si="26"/>
        <v>0</v>
      </c>
      <c r="AT46" s="456">
        <f t="shared" si="26"/>
        <v>20.375600316203521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2</v>
      </c>
      <c r="I48" s="224">
        <f>DB!AJ41</f>
        <v>3</v>
      </c>
      <c r="J48" s="224">
        <f>DB!AK41</f>
        <v>0</v>
      </c>
      <c r="K48" s="224">
        <f>DB!AL41</f>
        <v>1</v>
      </c>
      <c r="L48" s="224">
        <f>DB!AM41</f>
        <v>0</v>
      </c>
      <c r="M48" s="224">
        <f>DB!AN41</f>
        <v>0</v>
      </c>
      <c r="N48" s="224">
        <f>DB!AO41</f>
        <v>0</v>
      </c>
      <c r="O48" s="224">
        <f>DB!AP41</f>
        <v>0</v>
      </c>
      <c r="P48" s="224">
        <f>DB!AQ41</f>
        <v>1</v>
      </c>
      <c r="Q48" s="224">
        <f>DB!AR41</f>
        <v>0</v>
      </c>
      <c r="R48" s="224">
        <f>SUM(H48:Q48)</f>
        <v>7</v>
      </c>
      <c r="S48" s="224">
        <f>DB!AS41</f>
        <v>0</v>
      </c>
      <c r="T48" s="225">
        <f>DB!C41</f>
        <v>7</v>
      </c>
      <c r="U48" s="335">
        <f>DB!E41</f>
        <v>33</v>
      </c>
      <c r="V48" s="352">
        <f>DB!F41*1000</f>
        <v>8.4914133333333294E-2</v>
      </c>
      <c r="W48" s="177">
        <f t="shared" si="23"/>
        <v>4.7142857142857144</v>
      </c>
      <c r="X48" s="457">
        <v>0.52288202247191007</v>
      </c>
      <c r="Y48" s="400">
        <f t="shared" ref="Y48:Y49" si="32">V48*X48</f>
        <v>4.4400073773782744E-2</v>
      </c>
      <c r="Z48" s="398">
        <f>DB!H41*$X48</f>
        <v>7.7816971403524347E-4</v>
      </c>
      <c r="AA48" s="402">
        <f>DB!I41*$X48</f>
        <v>6.0524311091630098E-4</v>
      </c>
      <c r="AB48" s="402">
        <f>DB!J41*$X48</f>
        <v>6.9170641247577494E-4</v>
      </c>
      <c r="AC48" s="402">
        <f>DB!K41*$X48</f>
        <v>7.7816971403524347E-4</v>
      </c>
      <c r="AD48" s="407">
        <f>DB!L41*$X48</f>
        <v>4.2595574048209359</v>
      </c>
      <c r="AE48" s="401">
        <f>DB!M41*$X48</f>
        <v>6.5800909332746058E-2</v>
      </c>
      <c r="AF48" s="401">
        <f>DB!N41*$X48</f>
        <v>2.219611808073309E-3</v>
      </c>
      <c r="AG48" s="401">
        <f>DB!O41*$X48</f>
        <v>1.5394716488473424E-2</v>
      </c>
      <c r="AH48" s="401">
        <f>DB!P41*$X48</f>
        <v>3.021223201788764E-3</v>
      </c>
      <c r="AI48" s="401">
        <f>DB!Q41*$X48</f>
        <v>2.4581495389303372E-3</v>
      </c>
      <c r="AJ48" s="401">
        <f>DB!R41*$X48</f>
        <v>1.1887110660344551E-3</v>
      </c>
      <c r="AK48" s="402">
        <f>DB!S41*1000*$X48</f>
        <v>3.9152792327790223E-4</v>
      </c>
      <c r="AL48" s="401">
        <f>DB!T41*$X48</f>
        <v>1.265402102552809E-3</v>
      </c>
      <c r="AM48" s="400">
        <f>DB!U41*1000*$X48</f>
        <v>0</v>
      </c>
      <c r="AN48" s="400">
        <f>DB!V41*1000*$X48</f>
        <v>0.2381458502411983</v>
      </c>
      <c r="AO48" s="400">
        <f>DB!W41*1000*$X48</f>
        <v>0.19092031722726571</v>
      </c>
      <c r="AP48" s="401">
        <f>DB!X41*1000*$X48</f>
        <v>7.1040118038052269E-2</v>
      </c>
      <c r="AQ48" s="400">
        <f>DB!Y41*1000*$X48</f>
        <v>8.8800147547565711E-2</v>
      </c>
      <c r="AR48" s="400">
        <f>DB!Z41*1000*$X48</f>
        <v>0</v>
      </c>
      <c r="AS48" s="400">
        <f>DB!AA41*1000*$X48</f>
        <v>0</v>
      </c>
      <c r="AT48" s="400">
        <f>DB!AB41*1000*$X48</f>
        <v>7.9920132792808976E-2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11</v>
      </c>
      <c r="I49" s="227">
        <f>DB!AJ42</f>
        <v>5</v>
      </c>
      <c r="J49" s="227">
        <f>DB!AK42</f>
        <v>7</v>
      </c>
      <c r="K49" s="227">
        <f>DB!AL42</f>
        <v>4</v>
      </c>
      <c r="L49" s="227">
        <f>DB!AM42</f>
        <v>1</v>
      </c>
      <c r="M49" s="227">
        <f>DB!AN42</f>
        <v>1</v>
      </c>
      <c r="N49" s="227">
        <f>DB!AO42</f>
        <v>0</v>
      </c>
      <c r="O49" s="227">
        <f>DB!AP42</f>
        <v>0</v>
      </c>
      <c r="P49" s="227">
        <f>DB!AQ42</f>
        <v>2</v>
      </c>
      <c r="Q49" s="227">
        <f>DB!AR42</f>
        <v>1</v>
      </c>
      <c r="R49" s="227">
        <f>SUM(H49:Q49)</f>
        <v>32</v>
      </c>
      <c r="S49" s="227">
        <f>DB!AS42</f>
        <v>1</v>
      </c>
      <c r="T49" s="228">
        <f>DB!C42</f>
        <v>33</v>
      </c>
      <c r="U49" s="336">
        <f>DB!E42</f>
        <v>210.8</v>
      </c>
      <c r="V49" s="353">
        <f>DB!F42*1000</f>
        <v>0.54242119111111098</v>
      </c>
      <c r="W49" s="204">
        <f t="shared" si="23"/>
        <v>6.3878787878787886</v>
      </c>
      <c r="X49" s="458">
        <v>0.52288202247191007</v>
      </c>
      <c r="Y49" s="411">
        <f t="shared" si="32"/>
        <v>0.28362228943980017</v>
      </c>
      <c r="Z49" s="399">
        <f>DB!H42*$X49</f>
        <v>4.9708538096554468E-3</v>
      </c>
      <c r="AA49" s="408">
        <f>DB!I42*$X49</f>
        <v>3.8662196297320163E-3</v>
      </c>
      <c r="AB49" s="408">
        <f>DB!J42*$X49</f>
        <v>4.4185367196937315E-3</v>
      </c>
      <c r="AC49" s="408">
        <f>DB!K42*$X49</f>
        <v>4.9708538096554468E-3</v>
      </c>
      <c r="AD49" s="409">
        <f>DB!L42*$X49</f>
        <v>27.209536392007681</v>
      </c>
      <c r="AE49" s="410">
        <f>DB!M42*$X49</f>
        <v>0.42032823294978411</v>
      </c>
      <c r="AF49" s="410">
        <f>DB!N42*$X49</f>
        <v>1.4178611186116741E-2</v>
      </c>
      <c r="AG49" s="410">
        <f>DB!O42*$X49</f>
        <v>9.8339582902126924E-2</v>
      </c>
      <c r="AH49" s="410">
        <f>DB!P42*$X49</f>
        <v>1.9299207604153667E-2</v>
      </c>
      <c r="AI49" s="410">
        <f>DB!Q42*$X49</f>
        <v>1.5702361297167088E-2</v>
      </c>
      <c r="AJ49" s="410">
        <f>DB!R42*$X49</f>
        <v>7.5933422036382585E-3</v>
      </c>
      <c r="AK49" s="408">
        <f>DB!S42*1000*$X49</f>
        <v>2.5010329159691445E-3</v>
      </c>
      <c r="AL49" s="410">
        <f>DB!T42*$X49</f>
        <v>8.0832352490343238E-3</v>
      </c>
      <c r="AM49" s="411">
        <f>DB!U42*1000*$X49</f>
        <v>0</v>
      </c>
      <c r="AN49" s="411">
        <f>DB!V42*1000*$X49</f>
        <v>1.5212468251771079</v>
      </c>
      <c r="AO49" s="411">
        <f>DB!W42*1000*$X49</f>
        <v>1.219575844591142</v>
      </c>
      <c r="AP49" s="410">
        <f>DB!X42*1000*$X49</f>
        <v>0.45379566310368047</v>
      </c>
      <c r="AQ49" s="411">
        <f>DB!Y42*1000*$X49</f>
        <v>0.56724457887959923</v>
      </c>
      <c r="AR49" s="411">
        <f>DB!Z42*1000*$X49</f>
        <v>0</v>
      </c>
      <c r="AS49" s="411">
        <f>DB!AA42*1000*$X49</f>
        <v>0</v>
      </c>
      <c r="AT49" s="411">
        <f>DB!AB42*1000*$X49</f>
        <v>0.51052012099164046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13</v>
      </c>
      <c r="I50" s="230">
        <f t="shared" si="33"/>
        <v>8</v>
      </c>
      <c r="J50" s="230">
        <f t="shared" si="33"/>
        <v>7</v>
      </c>
      <c r="K50" s="230">
        <f t="shared" si="33"/>
        <v>5</v>
      </c>
      <c r="L50" s="230">
        <f t="shared" si="33"/>
        <v>1</v>
      </c>
      <c r="M50" s="230">
        <f t="shared" si="33"/>
        <v>1</v>
      </c>
      <c r="N50" s="230">
        <f t="shared" si="33"/>
        <v>0</v>
      </c>
      <c r="O50" s="230">
        <f t="shared" si="33"/>
        <v>0</v>
      </c>
      <c r="P50" s="230">
        <f t="shared" si="33"/>
        <v>3</v>
      </c>
      <c r="Q50" s="230">
        <f t="shared" si="33"/>
        <v>1</v>
      </c>
      <c r="R50" s="230">
        <f t="shared" si="33"/>
        <v>39</v>
      </c>
      <c r="S50" s="230">
        <f t="shared" si="33"/>
        <v>1</v>
      </c>
      <c r="T50" s="231">
        <f>SUM(T48:T49)</f>
        <v>40</v>
      </c>
      <c r="U50" s="337">
        <f>SUM(U48:U49)</f>
        <v>243.8</v>
      </c>
      <c r="V50" s="354">
        <f t="shared" ref="V50:AX50" si="34">SUM(V48:V49)</f>
        <v>0.62733532444444429</v>
      </c>
      <c r="W50" s="232"/>
      <c r="X50" s="395"/>
      <c r="Y50" s="445">
        <f t="shared" ref="Y50" si="35">SUM(Y48:Y49)</f>
        <v>0.32802236321358291</v>
      </c>
      <c r="Z50" s="447">
        <f t="shared" si="34"/>
        <v>5.7490235236906904E-3</v>
      </c>
      <c r="AA50" s="448">
        <f t="shared" si="34"/>
        <v>4.4714627406483177E-3</v>
      </c>
      <c r="AB50" s="448">
        <f t="shared" si="34"/>
        <v>5.1102431321695067E-3</v>
      </c>
      <c r="AC50" s="448">
        <f t="shared" si="34"/>
        <v>5.7490235236906904E-3</v>
      </c>
      <c r="AD50" s="444">
        <f t="shared" si="34"/>
        <v>31.469093796828616</v>
      </c>
      <c r="AE50" s="449">
        <f t="shared" si="34"/>
        <v>0.48612914228253018</v>
      </c>
      <c r="AF50" s="449">
        <f t="shared" si="34"/>
        <v>1.639822299419005E-2</v>
      </c>
      <c r="AG50" s="449">
        <f t="shared" si="34"/>
        <v>0.11373429939060034</v>
      </c>
      <c r="AH50" s="449">
        <f t="shared" si="34"/>
        <v>2.232043080594243E-2</v>
      </c>
      <c r="AI50" s="449">
        <f t="shared" si="34"/>
        <v>1.8160510836097425E-2</v>
      </c>
      <c r="AJ50" s="449">
        <f t="shared" si="34"/>
        <v>8.7820532696727127E-3</v>
      </c>
      <c r="AK50" s="448">
        <f t="shared" ref="AK50" si="36">SUM(AK48:AK49)</f>
        <v>2.8925608392470466E-3</v>
      </c>
      <c r="AL50" s="449">
        <f t="shared" si="34"/>
        <v>9.3486373515871326E-3</v>
      </c>
      <c r="AM50" s="445">
        <f t="shared" si="34"/>
        <v>0</v>
      </c>
      <c r="AN50" s="445">
        <f t="shared" si="34"/>
        <v>1.7593926754183062</v>
      </c>
      <c r="AO50" s="445">
        <f t="shared" ref="AO50" si="37">SUM(AO48:AO49)</f>
        <v>1.4104961618184078</v>
      </c>
      <c r="AP50" s="449">
        <f t="shared" si="34"/>
        <v>0.52483578114173279</v>
      </c>
      <c r="AQ50" s="445">
        <f t="shared" ref="AQ50:AR50" si="38">SUM(AQ48:AQ49)</f>
        <v>0.65604472642716494</v>
      </c>
      <c r="AR50" s="445">
        <f t="shared" si="38"/>
        <v>0</v>
      </c>
      <c r="AS50" s="445">
        <f t="shared" si="34"/>
        <v>0</v>
      </c>
      <c r="AT50" s="445">
        <f t="shared" si="34"/>
        <v>0.59044025378444942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13</v>
      </c>
      <c r="I52" s="417">
        <f t="shared" si="40"/>
        <v>8</v>
      </c>
      <c r="J52" s="417">
        <f t="shared" si="40"/>
        <v>7</v>
      </c>
      <c r="K52" s="417">
        <f t="shared" si="40"/>
        <v>5</v>
      </c>
      <c r="L52" s="417">
        <f t="shared" si="40"/>
        <v>1</v>
      </c>
      <c r="M52" s="417">
        <f t="shared" si="40"/>
        <v>1</v>
      </c>
      <c r="N52" s="417">
        <f t="shared" si="40"/>
        <v>0</v>
      </c>
      <c r="O52" s="417">
        <f t="shared" si="40"/>
        <v>0</v>
      </c>
      <c r="P52" s="417">
        <f t="shared" si="40"/>
        <v>3</v>
      </c>
      <c r="Q52" s="417">
        <f t="shared" si="40"/>
        <v>1</v>
      </c>
      <c r="R52" s="417">
        <f t="shared" si="40"/>
        <v>39</v>
      </c>
      <c r="S52" s="417">
        <f t="shared" si="40"/>
        <v>1</v>
      </c>
      <c r="T52" s="434">
        <f>SUM(T46,T50)</f>
        <v>69</v>
      </c>
      <c r="U52" s="435">
        <f>SUM(U46,U50)</f>
        <v>5866.9000000000005</v>
      </c>
      <c r="V52" s="418">
        <f t="shared" ref="V52:AX52" si="41">SUM(V46,V50)</f>
        <v>22.27615373272031</v>
      </c>
      <c r="W52" s="436"/>
      <c r="X52" s="437"/>
      <c r="Y52" s="456">
        <f t="shared" ref="Y52" si="42">SUM(Y46,Y50)</f>
        <v>11.647800316659984</v>
      </c>
      <c r="Z52" s="452">
        <f t="shared" si="41"/>
        <v>0.20624359986118659</v>
      </c>
      <c r="AA52" s="453">
        <f t="shared" si="41"/>
        <v>0.15982819620906952</v>
      </c>
      <c r="AB52" s="453">
        <f t="shared" si="41"/>
        <v>0.18251075472045999</v>
      </c>
      <c r="AC52" s="453">
        <f t="shared" si="41"/>
        <v>0.20624359986118659</v>
      </c>
      <c r="AD52" s="454">
        <f t="shared" si="41"/>
        <v>1117.4412533972145</v>
      </c>
      <c r="AE52" s="455">
        <f t="shared" si="41"/>
        <v>17.262040069290094</v>
      </c>
      <c r="AF52" s="455">
        <f t="shared" si="41"/>
        <v>1.0787366407964367</v>
      </c>
      <c r="AG52" s="455">
        <f t="shared" si="41"/>
        <v>4.038610037067377</v>
      </c>
      <c r="AH52" s="455">
        <f t="shared" si="41"/>
        <v>0.79257986700181748</v>
      </c>
      <c r="AI52" s="455">
        <f t="shared" si="41"/>
        <v>0.64486458116781309</v>
      </c>
      <c r="AJ52" s="455">
        <f t="shared" si="41"/>
        <v>0.31184338120512378</v>
      </c>
      <c r="AK52" s="453">
        <f t="shared" ref="AK52" si="43">SUM(AK46,AK50)</f>
        <v>0.10271242097418327</v>
      </c>
      <c r="AL52" s="455">
        <f t="shared" si="41"/>
        <v>0.33196230902480955</v>
      </c>
      <c r="AM52" s="456">
        <f t="shared" si="41"/>
        <v>0</v>
      </c>
      <c r="AN52" s="456">
        <f t="shared" si="41"/>
        <v>62.474565334812489</v>
      </c>
      <c r="AO52" s="456">
        <f t="shared" ref="AO52" si="44">SUM(AO46,AO50)</f>
        <v>50.085541361637937</v>
      </c>
      <c r="AP52" s="455">
        <f t="shared" si="41"/>
        <v>18.636480506655971</v>
      </c>
      <c r="AQ52" s="456">
        <f t="shared" ref="AQ52:AR52" si="45">SUM(AQ46,AQ50)</f>
        <v>23.295600633319967</v>
      </c>
      <c r="AR52" s="456">
        <f t="shared" si="45"/>
        <v>0</v>
      </c>
      <c r="AS52" s="456">
        <f t="shared" si="41"/>
        <v>0</v>
      </c>
      <c r="AT52" s="456">
        <f t="shared" si="41"/>
        <v>20.966040569987971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6</v>
      </c>
      <c r="I57" s="224">
        <f>DB!AJ43</f>
        <v>37</v>
      </c>
      <c r="J57" s="224">
        <f>DB!AK43</f>
        <v>43</v>
      </c>
      <c r="K57" s="224">
        <f>DB!AL43</f>
        <v>56</v>
      </c>
      <c r="L57" s="224">
        <f>DB!AM43</f>
        <v>12</v>
      </c>
      <c r="M57" s="224">
        <f>DB!AN43</f>
        <v>7</v>
      </c>
      <c r="N57" s="224">
        <f>DB!AO43</f>
        <v>13</v>
      </c>
      <c r="O57" s="224">
        <f>DB!AP43</f>
        <v>27</v>
      </c>
      <c r="P57" s="224">
        <f>DB!AQ43</f>
        <v>14</v>
      </c>
      <c r="Q57" s="224">
        <f>DB!AR43</f>
        <v>2</v>
      </c>
      <c r="R57" s="224">
        <f>SUM(H57:Q57)</f>
        <v>217</v>
      </c>
      <c r="S57" s="224">
        <f>DB!AS43</f>
        <v>5</v>
      </c>
      <c r="T57" s="225">
        <f>DB!C43</f>
        <v>222</v>
      </c>
      <c r="U57" s="335">
        <f>DB!E43</f>
        <v>2797.61</v>
      </c>
      <c r="V57" s="352">
        <f>DB!F43*1000</f>
        <v>11.3271948943448</v>
      </c>
      <c r="W57" s="177">
        <f t="shared" ref="W57:W59" si="47">IF(T57=0,0,U57/T57)</f>
        <v>12.601846846846847</v>
      </c>
      <c r="X57" s="389">
        <v>0.76979293544457972</v>
      </c>
      <c r="Y57" s="400">
        <f t="shared" ref="Y57:Y59" si="48">V57*X57</f>
        <v>8.7195946080705387</v>
      </c>
      <c r="Z57" s="398">
        <f>DB!H43*$X57</f>
        <v>0.31122245370344132</v>
      </c>
      <c r="AA57" s="402">
        <f>DB!I43*$X57</f>
        <v>0.24897796296275335</v>
      </c>
      <c r="AB57" s="402">
        <f>DB!J43*$X57</f>
        <v>0.26453908564792494</v>
      </c>
      <c r="AC57" s="402">
        <f>DB!K43*$X57</f>
        <v>0.29566133101826891</v>
      </c>
      <c r="AD57" s="407">
        <f>DB!L43*$X57</f>
        <v>845.88787292892368</v>
      </c>
      <c r="AE57" s="401">
        <f>DB!M43*$X57</f>
        <v>10.620466232629942</v>
      </c>
      <c r="AF57" s="401">
        <f>DB!N43*$X57</f>
        <v>0.80668033360609426</v>
      </c>
      <c r="AG57" s="401">
        <f>DB!O43*$X57</f>
        <v>1.0550709475765347</v>
      </c>
      <c r="AH57" s="401">
        <f>DB!P43*$X57</f>
        <v>1.0507111502725013</v>
      </c>
      <c r="AI57" s="401">
        <f>DB!Q43*$X57</f>
        <v>0.22234966250579924</v>
      </c>
      <c r="AJ57" s="401">
        <f>DB!R43*$X57</f>
        <v>0.93735642036758604</v>
      </c>
      <c r="AK57" s="402">
        <f>DB!S43*1000*$X57</f>
        <v>0.10463513529684679</v>
      </c>
      <c r="AL57" s="401">
        <f>DB!T43*$X57</f>
        <v>0.15259290564123446</v>
      </c>
      <c r="AM57" s="400">
        <f>DB!U43*1000*$X57</f>
        <v>4.7957770344388129</v>
      </c>
      <c r="AN57" s="400">
        <f>DB!V43*1000*$X57</f>
        <v>27.466723015422339</v>
      </c>
      <c r="AO57" s="400">
        <f>DB!W43*1000*$X57</f>
        <v>18.311148676948228</v>
      </c>
      <c r="AP57" s="401">
        <f>DB!X43*1000*$X57</f>
        <v>3.0954560858650462</v>
      </c>
      <c r="AQ57" s="400">
        <f>DB!Y43*1000*$X57</f>
        <v>1.5259290564123522</v>
      </c>
      <c r="AR57" s="400">
        <f>DB!Z43*1000*$X57</f>
        <v>3.2262500049861025</v>
      </c>
      <c r="AS57" s="400">
        <f>DB!AA43*1000*$X57</f>
        <v>1.2643412181702314</v>
      </c>
      <c r="AT57" s="400">
        <f>DB!AB43*1000*$X57</f>
        <v>10.027533799281182</v>
      </c>
      <c r="AU57" s="400">
        <f>DB!AC43*1000*$X57</f>
        <v>18.747128407351724</v>
      </c>
      <c r="AV57" s="400">
        <f>DB!AD43*1000*$X57</f>
        <v>47.957770344388123</v>
      </c>
      <c r="AW57" s="401">
        <f>DB!AE43*1000*$X57</f>
        <v>6.9756756864564471</v>
      </c>
      <c r="AX57" s="401">
        <f>DB!AF43*$X57</f>
        <v>3.6622297353896452E-2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31</v>
      </c>
      <c r="I58" s="224">
        <f>DB!AJ44</f>
        <v>100</v>
      </c>
      <c r="J58" s="224">
        <f>DB!AK44</f>
        <v>138</v>
      </c>
      <c r="K58" s="224">
        <f>DB!AL44</f>
        <v>190</v>
      </c>
      <c r="L58" s="224">
        <f>DB!AM44</f>
        <v>22</v>
      </c>
      <c r="M58" s="224">
        <f>DB!AN44</f>
        <v>5</v>
      </c>
      <c r="N58" s="224">
        <f>DB!AO44</f>
        <v>3</v>
      </c>
      <c r="O58" s="224">
        <f>DB!AP44</f>
        <v>19</v>
      </c>
      <c r="P58" s="224">
        <f>DB!AQ44</f>
        <v>16</v>
      </c>
      <c r="Q58" s="224">
        <f>DB!AR44</f>
        <v>2</v>
      </c>
      <c r="R58" s="224">
        <f t="shared" ref="R58:R59" si="49">SUM(H58:Q58)</f>
        <v>526</v>
      </c>
      <c r="S58" s="224">
        <f>DB!AS44</f>
        <v>3</v>
      </c>
      <c r="T58" s="225">
        <f>DB!C44</f>
        <v>529</v>
      </c>
      <c r="U58" s="335">
        <f>DB!E44</f>
        <v>12234.03</v>
      </c>
      <c r="V58" s="352">
        <f>DB!F44*1000</f>
        <v>46.704632928000002</v>
      </c>
      <c r="W58" s="177">
        <f t="shared" si="47"/>
        <v>23.126710775047261</v>
      </c>
      <c r="X58" s="389">
        <v>0.76979293544457972</v>
      </c>
      <c r="Y58" s="400">
        <f t="shared" si="48"/>
        <v>35.952896480506695</v>
      </c>
      <c r="Z58" s="398">
        <f>DB!H44*$X58</f>
        <v>1.2832418436119302</v>
      </c>
      <c r="AA58" s="402">
        <f>DB!I44*$X58</f>
        <v>1.0265934748895456</v>
      </c>
      <c r="AB58" s="402">
        <f>DB!J44*$X58</f>
        <v>1.0907555670701399</v>
      </c>
      <c r="AC58" s="402">
        <f>DB!K44*$X58</f>
        <v>1.2190797514313358</v>
      </c>
      <c r="AD58" s="407">
        <f>DB!L44*$X58</f>
        <v>3487.7904875739546</v>
      </c>
      <c r="AE58" s="401">
        <f>DB!M44*$X58</f>
        <v>43.790627913257232</v>
      </c>
      <c r="AF58" s="401">
        <f>DB!N44*$X58</f>
        <v>3.2073384610279034</v>
      </c>
      <c r="AG58" s="401">
        <f>DB!O44*$X58</f>
        <v>4.35030047414131</v>
      </c>
      <c r="AH58" s="401">
        <f>DB!P44*$X58</f>
        <v>4.3323240259010491</v>
      </c>
      <c r="AI58" s="401">
        <f>DB!Q44*$X58</f>
        <v>0.91679886025292068</v>
      </c>
      <c r="AJ58" s="401">
        <f>DB!R44*$X58</f>
        <v>3.8649363716544625</v>
      </c>
      <c r="AK58" s="402">
        <f>DB!S44*1000*$X58</f>
        <v>0.43143475776608109</v>
      </c>
      <c r="AL58" s="401">
        <f>DB!T44*$X58</f>
        <v>0.6291756884088664</v>
      </c>
      <c r="AM58" s="400">
        <f>DB!U44*1000*$X58</f>
        <v>19.774093064278762</v>
      </c>
      <c r="AN58" s="400">
        <f>DB!V44*1000*$X58</f>
        <v>113.25162391359608</v>
      </c>
      <c r="AO58" s="400">
        <f>DB!W44*1000*$X58</f>
        <v>75.501082609063914</v>
      </c>
      <c r="AP58" s="401">
        <f>DB!X44*1000*$X58</f>
        <v>12.763278250579878</v>
      </c>
      <c r="AQ58" s="400">
        <f>DB!Y44*1000*$X58</f>
        <v>6.2917568840886799</v>
      </c>
      <c r="AR58" s="400">
        <f>DB!Z44*1000*$X58</f>
        <v>13.302571697787478</v>
      </c>
      <c r="AS58" s="400">
        <f>DB!AA44*1000*$X58</f>
        <v>5.2131699896734709</v>
      </c>
      <c r="AT58" s="400">
        <f>DB!AB44*1000*$X58</f>
        <v>41.345830952582624</v>
      </c>
      <c r="AU58" s="400">
        <f>DB!AC44*1000*$X58</f>
        <v>77.298727433089397</v>
      </c>
      <c r="AV58" s="400">
        <f>DB!AD44*1000*$X58</f>
        <v>197.74093064278605</v>
      </c>
      <c r="AW58" s="401">
        <f>DB!AE44*1000*$X58</f>
        <v>28.762317184405433</v>
      </c>
      <c r="AX58" s="401">
        <f>DB!AF44*$X58</f>
        <v>0.15100216521812812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6</v>
      </c>
      <c r="I59" s="227">
        <f>DB!AJ45</f>
        <v>4</v>
      </c>
      <c r="J59" s="227">
        <f>DB!AK45</f>
        <v>1</v>
      </c>
      <c r="K59" s="227">
        <f>DB!AL45</f>
        <v>2</v>
      </c>
      <c r="L59" s="227">
        <f>DB!AM45</f>
        <v>0</v>
      </c>
      <c r="M59" s="227">
        <f>DB!AN45</f>
        <v>0</v>
      </c>
      <c r="N59" s="227">
        <f>DB!AO45</f>
        <v>1</v>
      </c>
      <c r="O59" s="227">
        <f>DB!AP45</f>
        <v>1</v>
      </c>
      <c r="P59" s="227">
        <f>DB!AQ45</f>
        <v>0</v>
      </c>
      <c r="Q59" s="227">
        <f>DB!AR45</f>
        <v>0</v>
      </c>
      <c r="R59" s="227">
        <f t="shared" si="49"/>
        <v>15</v>
      </c>
      <c r="S59" s="227">
        <f>DB!AS45</f>
        <v>0</v>
      </c>
      <c r="T59" s="228">
        <f>DB!C45</f>
        <v>15</v>
      </c>
      <c r="U59" s="336">
        <f>DB!E45</f>
        <v>1246.3</v>
      </c>
      <c r="V59" s="353">
        <f>DB!F45*1000</f>
        <v>4.7985042600000005</v>
      </c>
      <c r="W59" s="204">
        <f t="shared" si="47"/>
        <v>83.086666666666659</v>
      </c>
      <c r="X59" s="390">
        <v>0.76979293544457972</v>
      </c>
      <c r="Y59" s="411">
        <f t="shared" si="48"/>
        <v>3.6938546800487213</v>
      </c>
      <c r="Z59" s="412">
        <f>DB!H45*$X59</f>
        <v>0.13118298682191459</v>
      </c>
      <c r="AA59" s="413">
        <f>DB!I45*$X59</f>
        <v>0.10481454725972128</v>
      </c>
      <c r="AB59" s="413">
        <f>DB!J45*$X59</f>
        <v>0.11140665715026943</v>
      </c>
      <c r="AC59" s="413">
        <f>DB!K45*$X59</f>
        <v>0.12459087693136645</v>
      </c>
      <c r="AD59" s="414">
        <f>DB!L45*$X59</f>
        <v>358.34084251152643</v>
      </c>
      <c r="AE59" s="415">
        <f>DB!M45*$X59</f>
        <v>4.4991150002993416</v>
      </c>
      <c r="AF59" s="415">
        <f>DB!N45*$X59</f>
        <v>0.34173147485964234</v>
      </c>
      <c r="AG59" s="415">
        <f>DB!O45*$X59</f>
        <v>0.44695641628589527</v>
      </c>
      <c r="AH59" s="415">
        <f>DB!P45*$X59</f>
        <v>0.44510948894587088</v>
      </c>
      <c r="AI59" s="415">
        <f>DB!Q45*$X59</f>
        <v>9.4193294341242378E-2</v>
      </c>
      <c r="AJ59" s="415">
        <f>DB!R45*$X59</f>
        <v>0.39708937810523753</v>
      </c>
      <c r="AK59" s="413">
        <f>DB!S45*1000*$X59</f>
        <v>4.4326256160584651E-2</v>
      </c>
      <c r="AL59" s="415">
        <f>DB!T45*$X59</f>
        <v>6.4642456900852616E-2</v>
      </c>
      <c r="AM59" s="416">
        <f>DB!U45*1000*$X59</f>
        <v>2.0316200740267965</v>
      </c>
      <c r="AN59" s="416">
        <f>DB!V45*1000*$X59</f>
        <v>11.635642242153471</v>
      </c>
      <c r="AO59" s="416">
        <f>DB!W45*1000*$X59</f>
        <v>7.7570948281023133</v>
      </c>
      <c r="AP59" s="415">
        <f>DB!X45*1000*$X59</f>
        <v>1.311318411417296</v>
      </c>
      <c r="AQ59" s="416">
        <f>DB!Y45*1000*$X59</f>
        <v>0.64642456900852607</v>
      </c>
      <c r="AR59" s="416">
        <f>DB!Z45*1000*$X59</f>
        <v>1.3667262316180266</v>
      </c>
      <c r="AS59" s="416">
        <f>DB!AA45*1000*$X59</f>
        <v>0.53560892860706455</v>
      </c>
      <c r="AT59" s="416">
        <f>DB!AB45*1000*$X59</f>
        <v>4.2479328820560296</v>
      </c>
      <c r="AU59" s="416">
        <f>DB!AC45*1000*$X59</f>
        <v>7.9417875621047491</v>
      </c>
      <c r="AV59" s="416">
        <f>DB!AD45*1000*$X59</f>
        <v>20.316200740267966</v>
      </c>
      <c r="AW59" s="415">
        <f>DB!AE45*1000*$X59</f>
        <v>2.9550837440389768</v>
      </c>
      <c r="AX59" s="415">
        <f>DB!AF45*$X59</f>
        <v>1.5514189656204627E-2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43</v>
      </c>
      <c r="I60" s="230">
        <f t="shared" si="50"/>
        <v>141</v>
      </c>
      <c r="J60" s="230">
        <f t="shared" si="50"/>
        <v>182</v>
      </c>
      <c r="K60" s="230">
        <f t="shared" si="50"/>
        <v>248</v>
      </c>
      <c r="L60" s="230">
        <f t="shared" si="50"/>
        <v>34</v>
      </c>
      <c r="M60" s="230">
        <f t="shared" si="50"/>
        <v>12</v>
      </c>
      <c r="N60" s="230">
        <f t="shared" si="50"/>
        <v>17</v>
      </c>
      <c r="O60" s="230">
        <f t="shared" si="50"/>
        <v>47</v>
      </c>
      <c r="P60" s="230">
        <f t="shared" si="50"/>
        <v>30</v>
      </c>
      <c r="Q60" s="230">
        <f t="shared" si="50"/>
        <v>4</v>
      </c>
      <c r="R60" s="230">
        <f t="shared" si="50"/>
        <v>758</v>
      </c>
      <c r="S60" s="230">
        <f t="shared" si="50"/>
        <v>8</v>
      </c>
      <c r="T60" s="231">
        <f>SUM(T57:T59)</f>
        <v>766</v>
      </c>
      <c r="U60" s="337">
        <f>SUM(U57:U59)</f>
        <v>16277.94</v>
      </c>
      <c r="V60" s="354">
        <f t="shared" ref="V60:AX60" si="51">SUM(V57:V59)</f>
        <v>62.830332082344803</v>
      </c>
      <c r="W60" s="233"/>
      <c r="X60" s="395"/>
      <c r="Y60" s="445">
        <f t="shared" ref="Y60" si="52">SUM(Y57:Y59)</f>
        <v>48.366345768625955</v>
      </c>
      <c r="Z60" s="452">
        <f t="shared" si="51"/>
        <v>1.7256472841372861</v>
      </c>
      <c r="AA60" s="453">
        <f t="shared" si="51"/>
        <v>1.3803859851120202</v>
      </c>
      <c r="AB60" s="453">
        <f t="shared" si="51"/>
        <v>1.4667013098683341</v>
      </c>
      <c r="AC60" s="453">
        <f t="shared" si="51"/>
        <v>1.6393319593809712</v>
      </c>
      <c r="AD60" s="454">
        <f t="shared" si="51"/>
        <v>4692.0192030144053</v>
      </c>
      <c r="AE60" s="455">
        <f t="shared" si="51"/>
        <v>58.910209146186517</v>
      </c>
      <c r="AF60" s="455">
        <f t="shared" si="51"/>
        <v>4.3557502694936403</v>
      </c>
      <c r="AG60" s="455">
        <f t="shared" si="51"/>
        <v>5.8523278380037409</v>
      </c>
      <c r="AH60" s="455">
        <f t="shared" si="51"/>
        <v>5.8281446651194209</v>
      </c>
      <c r="AI60" s="455">
        <f t="shared" si="51"/>
        <v>1.2333418170999624</v>
      </c>
      <c r="AJ60" s="455">
        <f t="shared" si="51"/>
        <v>5.1993821701272855</v>
      </c>
      <c r="AK60" s="453">
        <f t="shared" ref="AK60" si="53">SUM(AK57:AK59)</f>
        <v>0.58039614922351246</v>
      </c>
      <c r="AL60" s="455">
        <f t="shared" si="51"/>
        <v>0.84641105095095348</v>
      </c>
      <c r="AM60" s="456">
        <f t="shared" si="51"/>
        <v>26.601490172744374</v>
      </c>
      <c r="AN60" s="456">
        <f t="shared" ref="AN60:AW60" si="54">SUM(AN57:AN59)</f>
        <v>152.35398917117189</v>
      </c>
      <c r="AO60" s="456">
        <f t="shared" si="54"/>
        <v>101.56932611411446</v>
      </c>
      <c r="AP60" s="455">
        <f t="shared" si="54"/>
        <v>17.170052747862222</v>
      </c>
      <c r="AQ60" s="456">
        <f t="shared" si="54"/>
        <v>8.4641105095095579</v>
      </c>
      <c r="AR60" s="456">
        <f t="shared" si="54"/>
        <v>17.895547934391608</v>
      </c>
      <c r="AS60" s="456">
        <f t="shared" si="54"/>
        <v>7.0131201364507669</v>
      </c>
      <c r="AT60" s="456">
        <f t="shared" si="54"/>
        <v>55.621297633919831</v>
      </c>
      <c r="AU60" s="456">
        <f t="shared" si="54"/>
        <v>103.98764340254587</v>
      </c>
      <c r="AV60" s="456">
        <f t="shared" si="54"/>
        <v>266.01490172744212</v>
      </c>
      <c r="AW60" s="455">
        <f t="shared" si="54"/>
        <v>38.69307661490086</v>
      </c>
      <c r="AX60" s="455">
        <f t="shared" si="51"/>
        <v>0.20313865222822922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168</v>
      </c>
      <c r="I62" s="224">
        <f>DB!AJ46</f>
        <v>299</v>
      </c>
      <c r="J62" s="224">
        <f>DB!AK46</f>
        <v>405</v>
      </c>
      <c r="K62" s="224">
        <f>DB!AL46</f>
        <v>719</v>
      </c>
      <c r="L62" s="224">
        <f>DB!AM46</f>
        <v>96</v>
      </c>
      <c r="M62" s="224">
        <f>DB!AN46</f>
        <v>109</v>
      </c>
      <c r="N62" s="224">
        <f>DB!AO46</f>
        <v>52</v>
      </c>
      <c r="O62" s="224">
        <f>DB!AP46</f>
        <v>166</v>
      </c>
      <c r="P62" s="224">
        <f>DB!AQ46</f>
        <v>146</v>
      </c>
      <c r="Q62" s="224">
        <f>DB!AR46</f>
        <v>20</v>
      </c>
      <c r="R62" s="224">
        <f>SUM(H62:Q62)</f>
        <v>2180</v>
      </c>
      <c r="S62" s="224">
        <f>DB!AS46</f>
        <v>15</v>
      </c>
      <c r="T62" s="225">
        <f>DB!C46</f>
        <v>2195</v>
      </c>
      <c r="U62" s="335">
        <f>DB!E46</f>
        <v>11221.0600000001</v>
      </c>
      <c r="V62" s="352">
        <f>DB!F46*1000</f>
        <v>28.8735328782221</v>
      </c>
      <c r="W62" s="177">
        <f t="shared" ref="W62:W68" si="55">IF(T62=0,0,U62/T62)</f>
        <v>5.1121002277904779</v>
      </c>
      <c r="X62" s="457">
        <v>0.76979293544457972</v>
      </c>
      <c r="Y62" s="400">
        <f t="shared" ref="Y62:Y68" si="56">V62*X62</f>
        <v>22.226641630982176</v>
      </c>
      <c r="Z62" s="398">
        <f>DB!H46*$X62</f>
        <v>2.4791254126864959</v>
      </c>
      <c r="AA62" s="402">
        <f>DB!I46*$X62</f>
        <v>1.9436343235462097</v>
      </c>
      <c r="AB62" s="402">
        <f>DB!J46*$X62</f>
        <v>2.1022983499581263</v>
      </c>
      <c r="AC62" s="402">
        <f>DB!K46*$X62</f>
        <v>2.3402943895760511</v>
      </c>
      <c r="AD62" s="407">
        <f>DB!L46*$X62</f>
        <v>2156.2065046215916</v>
      </c>
      <c r="AE62" s="401">
        <f>DB!M46*$X62</f>
        <v>27.07204950653643</v>
      </c>
      <c r="AF62" s="401">
        <f>DB!N46*$X62</f>
        <v>1.028132355443947</v>
      </c>
      <c r="AG62" s="401">
        <f>DB!O46*$X62</f>
        <v>2.6894236373488556</v>
      </c>
      <c r="AH62" s="401">
        <f>DB!P46*$X62</f>
        <v>2.6783103165333575</v>
      </c>
      <c r="AI62" s="401">
        <f>DB!Q46*$X62</f>
        <v>0.56677936159004738</v>
      </c>
      <c r="AJ62" s="401">
        <f>DB!R46*$X62</f>
        <v>2.3893639753305638</v>
      </c>
      <c r="AK62" s="402">
        <f>DB!S46*1000*$X62</f>
        <v>0.26671969957179287</v>
      </c>
      <c r="AL62" s="401">
        <f>DB!T46*$X62</f>
        <v>0.38896622854218904</v>
      </c>
      <c r="AM62" s="400">
        <f>DB!U46*1000*$X62</f>
        <v>12.22465289704046</v>
      </c>
      <c r="AN62" s="400">
        <f>DB!V46*1000*$X62</f>
        <v>70.013921137594068</v>
      </c>
      <c r="AO62" s="400">
        <f>DB!W46*1000*$X62</f>
        <v>46.675947425063406</v>
      </c>
      <c r="AP62" s="401">
        <f>DB!X46*1000*$X62</f>
        <v>7.890457778998714</v>
      </c>
      <c r="AQ62" s="400">
        <f>DB!Y46*1000*$X62</f>
        <v>3.8896622854219824</v>
      </c>
      <c r="AR62" s="400">
        <f>DB!Z46*1000*$X62</f>
        <v>8.223857403463267</v>
      </c>
      <c r="AS62" s="400">
        <f>DB!AA46*1000*$X62</f>
        <v>3.2228630364924427</v>
      </c>
      <c r="AT62" s="400">
        <f>DB!AB46*1000*$X62</f>
        <v>25.560637875629563</v>
      </c>
      <c r="AU62" s="400">
        <f>DB!AC46*1000*$X62</f>
        <v>47.787279506610737</v>
      </c>
      <c r="AV62" s="400">
        <f>DB!AD46*1000*$X62</f>
        <v>122.24652897040308</v>
      </c>
      <c r="AW62" s="401">
        <f>DB!AE46*1000*$X62</f>
        <v>17.781313304785829</v>
      </c>
      <c r="AX62" s="401">
        <f>DB!AF46*$X62</f>
        <v>9.3351894850126821E-2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976</v>
      </c>
      <c r="I63" s="224">
        <f>DB!AJ47</f>
        <v>1868</v>
      </c>
      <c r="J63" s="224">
        <f>DB!AK47</f>
        <v>897</v>
      </c>
      <c r="K63" s="224">
        <f>DB!AL47</f>
        <v>1377</v>
      </c>
      <c r="L63" s="224">
        <f>DB!AM47</f>
        <v>95</v>
      </c>
      <c r="M63" s="224">
        <f>DB!AN47</f>
        <v>111</v>
      </c>
      <c r="N63" s="224">
        <f>DB!AO47</f>
        <v>70</v>
      </c>
      <c r="O63" s="224">
        <f>DB!AP47</f>
        <v>135</v>
      </c>
      <c r="P63" s="224">
        <f>DB!AQ47</f>
        <v>95</v>
      </c>
      <c r="Q63" s="224">
        <f>DB!AR47</f>
        <v>11</v>
      </c>
      <c r="R63" s="224">
        <f t="shared" ref="R63:R68" si="57">SUM(H63:Q63)</f>
        <v>5635</v>
      </c>
      <c r="S63" s="224">
        <f>DB!AS47</f>
        <v>56</v>
      </c>
      <c r="T63" s="225">
        <f>DB!C47</f>
        <v>5691</v>
      </c>
      <c r="U63" s="335">
        <f>DB!E47</f>
        <v>33600.6600000002</v>
      </c>
      <c r="V63" s="352">
        <f>DB!F47*1000</f>
        <v>97.083303319632094</v>
      </c>
      <c r="W63" s="177">
        <f t="shared" si="55"/>
        <v>5.9041750131787385</v>
      </c>
      <c r="X63" s="457">
        <v>0.76979293544457972</v>
      </c>
      <c r="Y63" s="400">
        <f t="shared" si="56"/>
        <v>74.734041045076097</v>
      </c>
      <c r="Z63" s="398">
        <f>DB!H47*$X63</f>
        <v>6.6685759701759943</v>
      </c>
      <c r="AA63" s="402">
        <f>DB!I47*$X63</f>
        <v>5.2014892567375171</v>
      </c>
      <c r="AB63" s="402">
        <f>DB!J47*$X63</f>
        <v>5.601603814948354</v>
      </c>
      <c r="AC63" s="402">
        <f>DB!K47*$X63</f>
        <v>6.335147171667435</v>
      </c>
      <c r="AD63" s="407">
        <f>DB!L47*$X63</f>
        <v>7249.9493217833342</v>
      </c>
      <c r="AE63" s="401">
        <f>DB!M47*$X63</f>
        <v>91.026061992905852</v>
      </c>
      <c r="AF63" s="401">
        <f>DB!N47*$X63</f>
        <v>4.5269640403320466</v>
      </c>
      <c r="AG63" s="401">
        <f>DB!O47*$X63</f>
        <v>9.0428189664545293</v>
      </c>
      <c r="AH63" s="401">
        <f>DB!P47*$X63</f>
        <v>9.0054519459316946</v>
      </c>
      <c r="AI63" s="401">
        <f>DB!Q47*$X63</f>
        <v>1.9057180466495187</v>
      </c>
      <c r="AJ63" s="401">
        <f>DB!R47*$X63</f>
        <v>8.0339094123459507</v>
      </c>
      <c r="AK63" s="402">
        <f>DB!S47*1000*$X63</f>
        <v>0.89680849254096329</v>
      </c>
      <c r="AL63" s="401">
        <f>DB!T47*$X63</f>
        <v>1.3078457182889613</v>
      </c>
      <c r="AM63" s="400">
        <f>DB!U47*1000*$X63</f>
        <v>41.103722574795121</v>
      </c>
      <c r="AN63" s="400">
        <f>DB!V47*1000*$X63</f>
        <v>235.4122292920058</v>
      </c>
      <c r="AO63" s="400">
        <f>DB!W47*1000*$X63</f>
        <v>156.94148619467646</v>
      </c>
      <c r="AP63" s="401">
        <f>DB!X47*1000*$X63</f>
        <v>26.530584571003022</v>
      </c>
      <c r="AQ63" s="400">
        <f>DB!Y47*1000*$X63</f>
        <v>13.078457182889537</v>
      </c>
      <c r="AR63" s="400">
        <f>DB!Z47*1000*$X63</f>
        <v>27.651595186679568</v>
      </c>
      <c r="AS63" s="400">
        <f>DB!AA47*1000*$X63</f>
        <v>10.836435951536302</v>
      </c>
      <c r="AT63" s="400">
        <f>DB!AB47*1000*$X63</f>
        <v>85.944147201835278</v>
      </c>
      <c r="AU63" s="400">
        <f>DB!AC47*1000*$X63</f>
        <v>160.67818824692131</v>
      </c>
      <c r="AV63" s="400">
        <f>DB!AD47*1000*$X63</f>
        <v>411.03722574792664</v>
      </c>
      <c r="AW63" s="401">
        <f>DB!AE47*1000*$X63</f>
        <v>59.787232836064206</v>
      </c>
      <c r="AX63" s="401">
        <f>DB!AF47*$X63</f>
        <v>0.31388297238935287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61</v>
      </c>
      <c r="I64" s="224">
        <f>DB!AJ48</f>
        <v>67</v>
      </c>
      <c r="J64" s="224">
        <f>DB!AK48</f>
        <v>73</v>
      </c>
      <c r="K64" s="224">
        <f>DB!AL48</f>
        <v>263</v>
      </c>
      <c r="L64" s="224">
        <f>DB!AM48</f>
        <v>39</v>
      </c>
      <c r="M64" s="224">
        <f>DB!AN48</f>
        <v>69</v>
      </c>
      <c r="N64" s="224">
        <f>DB!AO48</f>
        <v>136</v>
      </c>
      <c r="O64" s="224">
        <f>DB!AP48</f>
        <v>227</v>
      </c>
      <c r="P64" s="224">
        <f>DB!AQ48</f>
        <v>214</v>
      </c>
      <c r="Q64" s="224">
        <f>DB!AR48</f>
        <v>27</v>
      </c>
      <c r="R64" s="224">
        <f t="shared" si="57"/>
        <v>1176</v>
      </c>
      <c r="S64" s="224">
        <f>DB!AS48</f>
        <v>0</v>
      </c>
      <c r="T64" s="225">
        <f>DB!C48</f>
        <v>1176</v>
      </c>
      <c r="U64" s="335">
        <f>DB!E48</f>
        <v>7143.6500000000096</v>
      </c>
      <c r="V64" s="352">
        <f>DB!F48*1000</f>
        <v>16.621038507029802</v>
      </c>
      <c r="W64" s="177">
        <f t="shared" si="55"/>
        <v>6.0745323129251787</v>
      </c>
      <c r="X64" s="457">
        <v>0.76979293544457972</v>
      </c>
      <c r="Y64" s="400">
        <f t="shared" si="56"/>
        <v>12.794758022463865</v>
      </c>
      <c r="Z64" s="398">
        <f>DB!H48*$X64</f>
        <v>0.14841919306057952</v>
      </c>
      <c r="AA64" s="402">
        <f>DB!I48*$X64</f>
        <v>0.1141686100465987</v>
      </c>
      <c r="AB64" s="402">
        <f>DB!J48*$X64</f>
        <v>0.12558547105125795</v>
      </c>
      <c r="AC64" s="402">
        <f>DB!K48*$X64</f>
        <v>0.1370023320559195</v>
      </c>
      <c r="AD64" s="407">
        <f>DB!L48*$X64</f>
        <v>1241.2194757592265</v>
      </c>
      <c r="AE64" s="401">
        <f>DB!M48*$X64</f>
        <v>15.584015271360913</v>
      </c>
      <c r="AF64" s="401">
        <f>DB!N48*$X64</f>
        <v>1.6487083124757294</v>
      </c>
      <c r="AG64" s="401">
        <f>DB!O48*$X64</f>
        <v>1.548165720718131</v>
      </c>
      <c r="AH64" s="401">
        <f>DB!P48*$X64</f>
        <v>1.5417683417068873</v>
      </c>
      <c r="AI64" s="401">
        <f>DB!Q48*$X64</f>
        <v>0.32626632957282709</v>
      </c>
      <c r="AJ64" s="401">
        <f>DB!R48*$X64</f>
        <v>1.3754364874148628</v>
      </c>
      <c r="AK64" s="402">
        <f>DB!S48*1000*$X64</f>
        <v>0.15353709626956361</v>
      </c>
      <c r="AL64" s="401">
        <f>DB!T48*$X64</f>
        <v>0.22390826539311418</v>
      </c>
      <c r="AM64" s="400">
        <f>DB!U48*1000*$X64</f>
        <v>7.0371169123550636</v>
      </c>
      <c r="AN64" s="400">
        <f>DB!V48*1000*$X64</f>
        <v>40.30348777076081</v>
      </c>
      <c r="AO64" s="400">
        <f>DB!W48*1000*$X64</f>
        <v>26.868991847173902</v>
      </c>
      <c r="AP64" s="401">
        <f>DB!X48*1000*$X64</f>
        <v>4.5421390979746192</v>
      </c>
      <c r="AQ64" s="400">
        <f>DB!Y48*1000*$X64</f>
        <v>2.2390826539311726</v>
      </c>
      <c r="AR64" s="400">
        <f>DB!Z48*1000*$X64</f>
        <v>4.7340604683115943</v>
      </c>
      <c r="AS64" s="400">
        <f>DB!AA48*1000*$X64</f>
        <v>1.8552399132572674</v>
      </c>
      <c r="AT64" s="400">
        <f>DB!AB48*1000*$X64</f>
        <v>14.713971725833389</v>
      </c>
      <c r="AU64" s="400">
        <f>DB!AC48*1000*$X64</f>
        <v>27.508729748297331</v>
      </c>
      <c r="AV64" s="400">
        <f>DB!AD48*1000*$X64</f>
        <v>70.371169123550416</v>
      </c>
      <c r="AW64" s="401">
        <f>DB!AE48*1000*$X64</f>
        <v>10.235806417970906</v>
      </c>
      <c r="AX64" s="401">
        <f>DB!AF48*$X64</f>
        <v>5.3737983694347805E-2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1</v>
      </c>
      <c r="I65" s="224">
        <f>DB!AJ49</f>
        <v>0</v>
      </c>
      <c r="J65" s="224">
        <f>DB!AK49</f>
        <v>3</v>
      </c>
      <c r="K65" s="224">
        <f>DB!AL49</f>
        <v>3</v>
      </c>
      <c r="L65" s="224">
        <f>DB!AM49</f>
        <v>3</v>
      </c>
      <c r="M65" s="224">
        <f>DB!AN49</f>
        <v>0</v>
      </c>
      <c r="N65" s="224">
        <f>DB!AO49</f>
        <v>1</v>
      </c>
      <c r="O65" s="224">
        <f>DB!AP49</f>
        <v>0</v>
      </c>
      <c r="P65" s="224">
        <f>DB!AQ49</f>
        <v>0</v>
      </c>
      <c r="Q65" s="224">
        <f>DB!AR49</f>
        <v>0</v>
      </c>
      <c r="R65" s="224">
        <f t="shared" si="57"/>
        <v>11</v>
      </c>
      <c r="S65" s="224">
        <f>DB!AS49</f>
        <v>2</v>
      </c>
      <c r="T65" s="225">
        <f>DB!C49</f>
        <v>13</v>
      </c>
      <c r="U65" s="335">
        <f>DB!E49</f>
        <v>64</v>
      </c>
      <c r="V65" s="352">
        <f>DB!F49*1000</f>
        <v>8.86181366459627E-2</v>
      </c>
      <c r="W65" s="177">
        <f t="shared" si="55"/>
        <v>4.9230769230769234</v>
      </c>
      <c r="X65" s="457">
        <v>0.76979293544457972</v>
      </c>
      <c r="Y65" s="400">
        <f t="shared" si="56"/>
        <v>6.8217615542324514E-2</v>
      </c>
      <c r="Z65" s="398">
        <f>DB!H49*$X65</f>
        <v>7.9132434029096635E-4</v>
      </c>
      <c r="AA65" s="402">
        <f>DB!I49*$X65</f>
        <v>6.0871103099304933E-4</v>
      </c>
      <c r="AB65" s="402">
        <f>DB!J49*$X65</f>
        <v>6.6958213409235457E-4</v>
      </c>
      <c r="AC65" s="402">
        <f>DB!K49*$X65</f>
        <v>7.304532371916597E-4</v>
      </c>
      <c r="AD65" s="407">
        <f>DB!L49*$X65</f>
        <v>6.6177908837608994</v>
      </c>
      <c r="AE65" s="401">
        <f>DB!M49*$X65</f>
        <v>8.3089055730551586E-2</v>
      </c>
      <c r="AF65" s="401">
        <f>DB!N49*$X65</f>
        <v>8.7903928784302393E-3</v>
      </c>
      <c r="AG65" s="401">
        <f>DB!O49*$X65</f>
        <v>8.2543314806212756E-3</v>
      </c>
      <c r="AH65" s="401">
        <f>DB!P49*$X65</f>
        <v>8.2202226728500995E-3</v>
      </c>
      <c r="AI65" s="401">
        <f>DB!Q49*$X65</f>
        <v>1.7395491963292759E-3</v>
      </c>
      <c r="AJ65" s="401">
        <f>DB!R49*$X65</f>
        <v>7.3333936707998841E-3</v>
      </c>
      <c r="AK65" s="402">
        <f>DB!S49*1000*$X65</f>
        <v>8.1861138650789222E-4</v>
      </c>
      <c r="AL65" s="401">
        <f>DB!T49*$X65</f>
        <v>1.193808271990681E-3</v>
      </c>
      <c r="AM65" s="400">
        <f>DB!U49*1000*$X65</f>
        <v>3.7519688548278488E-2</v>
      </c>
      <c r="AN65" s="400">
        <f>DB!V49*1000*$X65</f>
        <v>0.2148854889583226</v>
      </c>
      <c r="AO65" s="400">
        <f>DB!W49*1000*$X65</f>
        <v>0.14325699263888172</v>
      </c>
      <c r="AP65" s="401">
        <f>DB!X49*1000*$X65</f>
        <v>2.4217253517525236E-2</v>
      </c>
      <c r="AQ65" s="400">
        <f>DB!Y49*1000*$X65</f>
        <v>1.193808271990681E-2</v>
      </c>
      <c r="AR65" s="400">
        <f>DB!Z49*1000*$X65</f>
        <v>2.5240517750660066E-2</v>
      </c>
      <c r="AS65" s="400">
        <f>DB!AA49*1000*$X65</f>
        <v>9.8915542536370613E-3</v>
      </c>
      <c r="AT65" s="400">
        <f>DB!AB49*1000*$X65</f>
        <v>7.8450257873673102E-2</v>
      </c>
      <c r="AU65" s="400">
        <f>DB!AC49*1000*$X65</f>
        <v>0.14666787341599785</v>
      </c>
      <c r="AV65" s="400">
        <f>DB!AD49*1000*$X65</f>
        <v>0.37519688548278496</v>
      </c>
      <c r="AW65" s="401">
        <f>DB!AE49*1000*$X65</f>
        <v>5.457409243385964E-2</v>
      </c>
      <c r="AX65" s="401">
        <f>DB!AF49*$X65</f>
        <v>2.8651398527776271E-4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11</v>
      </c>
      <c r="I66" s="224">
        <f>DB!AJ50</f>
        <v>36</v>
      </c>
      <c r="J66" s="224">
        <f>DB!AK50</f>
        <v>85</v>
      </c>
      <c r="K66" s="224">
        <f>DB!AL50</f>
        <v>138</v>
      </c>
      <c r="L66" s="224">
        <f>DB!AM50</f>
        <v>57</v>
      </c>
      <c r="M66" s="224">
        <f>DB!AN50</f>
        <v>15</v>
      </c>
      <c r="N66" s="224">
        <f>DB!AO50</f>
        <v>20</v>
      </c>
      <c r="O66" s="224">
        <f>DB!AP50</f>
        <v>17</v>
      </c>
      <c r="P66" s="224">
        <f>DB!AQ50</f>
        <v>16</v>
      </c>
      <c r="Q66" s="224">
        <f>DB!AR50</f>
        <v>11</v>
      </c>
      <c r="R66" s="224">
        <f t="shared" si="57"/>
        <v>406</v>
      </c>
      <c r="S66" s="224">
        <f>DB!AS50</f>
        <v>2</v>
      </c>
      <c r="T66" s="225">
        <f>DB!C50</f>
        <v>408</v>
      </c>
      <c r="U66" s="335">
        <f>DB!E50</f>
        <v>2306.88</v>
      </c>
      <c r="V66" s="352">
        <f>DB!F50*1000</f>
        <v>0.96750547199999504</v>
      </c>
      <c r="W66" s="177">
        <f t="shared" si="55"/>
        <v>5.6541176470588237</v>
      </c>
      <c r="X66" s="457">
        <v>0.76979293544457972</v>
      </c>
      <c r="Y66" s="400">
        <f t="shared" si="56"/>
        <v>0.74477887734956982</v>
      </c>
      <c r="Z66" s="398">
        <f>DB!H50*$X66</f>
        <v>1.927258571849208E-2</v>
      </c>
      <c r="AA66" s="402">
        <f>DB!I50*$X66</f>
        <v>1.4620582269200736E-2</v>
      </c>
      <c r="AB66" s="402">
        <f>DB!J50*$X66</f>
        <v>1.594972611185546E-2</v>
      </c>
      <c r="AC66" s="402">
        <f>DB!K50*$X66</f>
        <v>1.7943441875837355E-2</v>
      </c>
      <c r="AD66" s="407">
        <f>DB!L50*$X66</f>
        <v>72.250998891682599</v>
      </c>
      <c r="AE66" s="401">
        <f>DB!M50*$X66</f>
        <v>0.90714067261178832</v>
      </c>
      <c r="AF66" s="401">
        <f>DB!N50*$X66</f>
        <v>7.4643953295447041E-2</v>
      </c>
      <c r="AG66" s="401">
        <f>DB!O50*$X66</f>
        <v>9.0118244159298408E-2</v>
      </c>
      <c r="AH66" s="401">
        <f>DB!P50*$X66</f>
        <v>8.9745854720623616E-2</v>
      </c>
      <c r="AI66" s="401">
        <f>DB!Q50*$X66</f>
        <v>1.8991861372414126E-2</v>
      </c>
      <c r="AJ66" s="401">
        <f>DB!R50*$X66</f>
        <v>8.0063729315079157E-2</v>
      </c>
      <c r="AK66" s="402">
        <f>DB!S50*1000*$X66</f>
        <v>8.9373465281948842E-3</v>
      </c>
      <c r="AL66" s="401">
        <f>DB!T50*$X66</f>
        <v>1.3033630353617539E-2</v>
      </c>
      <c r="AM66" s="400">
        <f>DB!U50*1000*$X66</f>
        <v>0.40962838254226552</v>
      </c>
      <c r="AN66" s="400">
        <f>DB!V50*1000*$X66</f>
        <v>2.346053463651157</v>
      </c>
      <c r="AO66" s="400">
        <f>DB!W50*1000*$X66</f>
        <v>1.5640356424341044</v>
      </c>
      <c r="AP66" s="401">
        <f>DB!X50*1000*$X66</f>
        <v>0.26439650145909865</v>
      </c>
      <c r="AQ66" s="400">
        <f>DB!Y50*1000*$X66</f>
        <v>0.13033630353617537</v>
      </c>
      <c r="AR66" s="400">
        <f>DB!Z50*1000*$X66</f>
        <v>0.27556818461934374</v>
      </c>
      <c r="AS66" s="400">
        <f>DB!AA50*1000*$X66</f>
        <v>0.10799293721568817</v>
      </c>
      <c r="AT66" s="400">
        <f>DB!AB50*1000*$X66</f>
        <v>0.85649570895200966</v>
      </c>
      <c r="AU66" s="400">
        <f>DB!AC50*1000*$X66</f>
        <v>1.6012745863015834</v>
      </c>
      <c r="AV66" s="400">
        <f>DB!AD50*1000*$X66</f>
        <v>4.0962838254226472</v>
      </c>
      <c r="AW66" s="401">
        <f>DB!AE50*1000*$X66</f>
        <v>0.59582310187966037</v>
      </c>
      <c r="AX66" s="401">
        <f>DB!AF50*$X66</f>
        <v>3.1280712848682089E-3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152</v>
      </c>
      <c r="I67" s="224">
        <f>DB!AJ51</f>
        <v>247</v>
      </c>
      <c r="J67" s="224">
        <f>DB!AK51</f>
        <v>378</v>
      </c>
      <c r="K67" s="224">
        <f>DB!AL51</f>
        <v>452</v>
      </c>
      <c r="L67" s="224">
        <f>DB!AM51</f>
        <v>100</v>
      </c>
      <c r="M67" s="224">
        <f>DB!AN51</f>
        <v>79</v>
      </c>
      <c r="N67" s="224">
        <f>DB!AO51</f>
        <v>58</v>
      </c>
      <c r="O67" s="224">
        <f>DB!AP51</f>
        <v>59</v>
      </c>
      <c r="P67" s="224">
        <f>DB!AQ51</f>
        <v>39</v>
      </c>
      <c r="Q67" s="224">
        <f>DB!AR51</f>
        <v>10</v>
      </c>
      <c r="R67" s="224">
        <f t="shared" si="57"/>
        <v>1574</v>
      </c>
      <c r="S67" s="224">
        <f>DB!AS51</f>
        <v>20</v>
      </c>
      <c r="T67" s="225">
        <f>DB!C51</f>
        <v>1594</v>
      </c>
      <c r="U67" s="335">
        <f>DB!E51</f>
        <v>7810.3199999999697</v>
      </c>
      <c r="V67" s="352">
        <f>DB!F51*1000</f>
        <v>4.4281244963721305</v>
      </c>
      <c r="W67" s="177">
        <f t="shared" si="55"/>
        <v>4.8998243412797802</v>
      </c>
      <c r="X67" s="457">
        <v>0.76979293544457972</v>
      </c>
      <c r="Y67" s="400">
        <f t="shared" si="56"/>
        <v>3.4087389545763536</v>
      </c>
      <c r="Z67" s="398">
        <f>DB!H51*$X67</f>
        <v>3.3458083892610936E-2</v>
      </c>
      <c r="AA67" s="402">
        <f>DB!I51*$X67</f>
        <v>2.7374795912136485E-2</v>
      </c>
      <c r="AB67" s="402">
        <f>DB!J51*$X67</f>
        <v>3.0416439902373169E-2</v>
      </c>
      <c r="AC67" s="402">
        <f>DB!K51*$X67</f>
        <v>3.3458083892610936E-2</v>
      </c>
      <c r="AD67" s="407">
        <f>DB!L51*$X67</f>
        <v>330.68176598345019</v>
      </c>
      <c r="AE67" s="401">
        <f>DB!M51*$X67</f>
        <v>4.1518440466740021</v>
      </c>
      <c r="AF67" s="401">
        <f>DB!N51*$X67</f>
        <v>0.48804850302346042</v>
      </c>
      <c r="AG67" s="401">
        <f>DB!O51*$X67</f>
        <v>0.41245741350373044</v>
      </c>
      <c r="AH67" s="401">
        <f>DB!P51*$X67</f>
        <v>0.41075304402644619</v>
      </c>
      <c r="AI67" s="401">
        <f>DB!Q51*$X67</f>
        <v>8.6922843341698308E-2</v>
      </c>
      <c r="AJ67" s="401">
        <f>DB!R51*$X67</f>
        <v>0.3664394376169603</v>
      </c>
      <c r="AK67" s="402">
        <f>DB!S51*1000*$X67</f>
        <v>4.0904867454915804E-2</v>
      </c>
      <c r="AL67" s="401">
        <f>DB!T51*$X67</f>
        <v>5.9652931705085961E-2</v>
      </c>
      <c r="AM67" s="400">
        <f>DB!U51*1000*$X67</f>
        <v>1.8748064250169467</v>
      </c>
      <c r="AN67" s="400">
        <f>DB!V51*1000*$X67</f>
        <v>10.737527706915351</v>
      </c>
      <c r="AO67" s="400">
        <f>DB!W51*1000*$X67</f>
        <v>7.1583518046102768</v>
      </c>
      <c r="AP67" s="401">
        <f>DB!X51*1000*$X67</f>
        <v>1.2101023288746238</v>
      </c>
      <c r="AQ67" s="400">
        <f>DB!Y51*1000*$X67</f>
        <v>0.59652931705086198</v>
      </c>
      <c r="AR67" s="400">
        <f>DB!Z51*1000*$X67</f>
        <v>1.261233413193229</v>
      </c>
      <c r="AS67" s="400">
        <f>DB!AA51*1000*$X67</f>
        <v>0.49426714841357205</v>
      </c>
      <c r="AT67" s="400">
        <f>DB!AB51*1000*$X67</f>
        <v>3.9200497977628062</v>
      </c>
      <c r="AU67" s="400">
        <f>DB!AC51*1000*$X67</f>
        <v>7.3287887523390749</v>
      </c>
      <c r="AV67" s="400">
        <f>DB!AD51*1000*$X67</f>
        <v>18.74806425016962</v>
      </c>
      <c r="AW67" s="401">
        <f>DB!AE51*1000*$X67</f>
        <v>2.7269911636610717</v>
      </c>
      <c r="AX67" s="401">
        <f>DB!AF51*$X67</f>
        <v>1.431670360922057E-2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21</v>
      </c>
      <c r="I68" s="227">
        <f>DB!AJ52</f>
        <v>41</v>
      </c>
      <c r="J68" s="227">
        <f>DB!AK52</f>
        <v>35</v>
      </c>
      <c r="K68" s="227">
        <f>DB!AL52</f>
        <v>30</v>
      </c>
      <c r="L68" s="227">
        <f>DB!AM52</f>
        <v>4</v>
      </c>
      <c r="M68" s="227">
        <f>DB!AN52</f>
        <v>3</v>
      </c>
      <c r="N68" s="227">
        <f>DB!AO52</f>
        <v>1</v>
      </c>
      <c r="O68" s="227">
        <f>DB!AP52</f>
        <v>4</v>
      </c>
      <c r="P68" s="227">
        <f>DB!AQ52</f>
        <v>2</v>
      </c>
      <c r="Q68" s="227">
        <f>DB!AR52</f>
        <v>1</v>
      </c>
      <c r="R68" s="227">
        <f t="shared" si="57"/>
        <v>142</v>
      </c>
      <c r="S68" s="227">
        <f>DB!AS52</f>
        <v>2</v>
      </c>
      <c r="T68" s="228">
        <f>DB!C52</f>
        <v>144</v>
      </c>
      <c r="U68" s="336">
        <f>DB!E52</f>
        <v>880.2</v>
      </c>
      <c r="V68" s="353">
        <f>DB!F52*1000</f>
        <v>1.1090519999999999</v>
      </c>
      <c r="W68" s="204">
        <f t="shared" si="55"/>
        <v>6.1125000000000007</v>
      </c>
      <c r="X68" s="458">
        <v>0.76979293544457972</v>
      </c>
      <c r="Y68" s="411">
        <f t="shared" si="56"/>
        <v>0.85374039464068197</v>
      </c>
      <c r="Z68" s="399">
        <f>DB!H52*$X68</f>
        <v>9.9033885778319116E-3</v>
      </c>
      <c r="AA68" s="408">
        <f>DB!I52*$X68</f>
        <v>7.6179912137168569E-3</v>
      </c>
      <c r="AB68" s="408">
        <f>DB!J52*$X68</f>
        <v>8.3797903350885106E-3</v>
      </c>
      <c r="AC68" s="408">
        <f>DB!K52*$X68</f>
        <v>9.1415894564602501E-3</v>
      </c>
      <c r="AD68" s="409">
        <f>DB!L52*$X68</f>
        <v>82.821355684092566</v>
      </c>
      <c r="AE68" s="410">
        <f>DB!M52*$X68</f>
        <v>1.0398558006723506</v>
      </c>
      <c r="AF68" s="410">
        <f>DB!N52*$X68</f>
        <v>0.11001137206886749</v>
      </c>
      <c r="AG68" s="410">
        <f>DB!O52*$X68</f>
        <v>0.10330258775152253</v>
      </c>
      <c r="AH68" s="410">
        <f>DB!P52*$X68</f>
        <v>0.10287571755420218</v>
      </c>
      <c r="AI68" s="410">
        <f>DB!Q52*$X68</f>
        <v>2.177038006333739E-2</v>
      </c>
      <c r="AJ68" s="410">
        <f>DB!R52*$X68</f>
        <v>9.1777092423873316E-2</v>
      </c>
      <c r="AK68" s="408">
        <f>DB!S52*1000*$X68</f>
        <v>1.0244884735688185E-2</v>
      </c>
      <c r="AL68" s="410">
        <f>DB!T52*$X68</f>
        <v>1.4940456906211937E-2</v>
      </c>
      <c r="AM68" s="411">
        <f>DB!U52*1000*$X68</f>
        <v>0.46955721705237513</v>
      </c>
      <c r="AN68" s="411">
        <f>DB!V52*1000*$X68</f>
        <v>2.6892822431181487</v>
      </c>
      <c r="AO68" s="411">
        <f>DB!W52*1000*$X68</f>
        <v>1.7928548287454324</v>
      </c>
      <c r="AP68" s="410">
        <f>DB!X52*1000*$X68</f>
        <v>0.30307784009744215</v>
      </c>
      <c r="AQ68" s="411">
        <f>DB!Y52*1000*$X68</f>
        <v>0.14940456906211935</v>
      </c>
      <c r="AR68" s="411">
        <f>DB!Z52*1000*$X68</f>
        <v>0.31588394601705233</v>
      </c>
      <c r="AS68" s="411">
        <f>DB!AA52*1000*$X68</f>
        <v>0.12379235722289887</v>
      </c>
      <c r="AT68" s="411">
        <f>DB!AB52*1000*$X68</f>
        <v>0.98180145383678441</v>
      </c>
      <c r="AU68" s="411">
        <f>DB!AC52*1000*$X68</f>
        <v>1.8355418484774664</v>
      </c>
      <c r="AV68" s="411">
        <f>DB!AD52*1000*$X68</f>
        <v>4.695572170523751</v>
      </c>
      <c r="AW68" s="410">
        <f>DB!AE52*1000*$X68</f>
        <v>0.68299231571254559</v>
      </c>
      <c r="AX68" s="410">
        <f>DB!AF52*$X68</f>
        <v>3.5857096574908563E-3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1390</v>
      </c>
      <c r="I69" s="230">
        <f t="shared" si="58"/>
        <v>2558</v>
      </c>
      <c r="J69" s="230">
        <f t="shared" si="58"/>
        <v>1876</v>
      </c>
      <c r="K69" s="230">
        <f t="shared" si="58"/>
        <v>2982</v>
      </c>
      <c r="L69" s="230">
        <f t="shared" si="58"/>
        <v>394</v>
      </c>
      <c r="M69" s="230">
        <f t="shared" si="58"/>
        <v>386</v>
      </c>
      <c r="N69" s="230">
        <f t="shared" si="58"/>
        <v>338</v>
      </c>
      <c r="O69" s="230">
        <f t="shared" si="58"/>
        <v>608</v>
      </c>
      <c r="P69" s="230">
        <f t="shared" si="58"/>
        <v>512</v>
      </c>
      <c r="Q69" s="230">
        <f t="shared" si="58"/>
        <v>80</v>
      </c>
      <c r="R69" s="230">
        <f t="shared" si="58"/>
        <v>11124</v>
      </c>
      <c r="S69" s="230">
        <f t="shared" si="58"/>
        <v>97</v>
      </c>
      <c r="T69" s="231">
        <f>SUM(T62:T68)</f>
        <v>11221</v>
      </c>
      <c r="U69" s="337">
        <f>SUM(U62:U68)</f>
        <v>63026.770000000273</v>
      </c>
      <c r="V69" s="354">
        <f t="shared" ref="V69:AX69" si="59">SUM(V62:V68)</f>
        <v>149.17117480990208</v>
      </c>
      <c r="W69" s="239"/>
      <c r="X69" s="395"/>
      <c r="Y69" s="445">
        <f t="shared" ref="Y69" si="60">SUM(Y62:Y68)</f>
        <v>114.83091654063107</v>
      </c>
      <c r="Z69" s="447">
        <f t="shared" si="59"/>
        <v>9.359545958452296</v>
      </c>
      <c r="AA69" s="448">
        <f t="shared" si="59"/>
        <v>7.3095142707563721</v>
      </c>
      <c r="AB69" s="448">
        <f t="shared" si="59"/>
        <v>7.8849031744411473</v>
      </c>
      <c r="AC69" s="448">
        <f t="shared" si="59"/>
        <v>8.8737174617615064</v>
      </c>
      <c r="AD69" s="444">
        <f t="shared" si="59"/>
        <v>11139.747213607139</v>
      </c>
      <c r="AE69" s="449">
        <f t="shared" si="59"/>
        <v>139.86405634649185</v>
      </c>
      <c r="AF69" s="449">
        <f t="shared" si="59"/>
        <v>7.885298929517929</v>
      </c>
      <c r="AG69" s="449">
        <f t="shared" si="59"/>
        <v>13.89454090141669</v>
      </c>
      <c r="AH69" s="449">
        <f t="shared" si="59"/>
        <v>13.837125443146062</v>
      </c>
      <c r="AI69" s="449">
        <f t="shared" si="59"/>
        <v>2.9281883717861725</v>
      </c>
      <c r="AJ69" s="449">
        <f t="shared" si="59"/>
        <v>12.344323528118091</v>
      </c>
      <c r="AK69" s="448">
        <f t="shared" ref="AK69" si="61">SUM(AK62:AK68)</f>
        <v>1.3779709984876265</v>
      </c>
      <c r="AL69" s="449">
        <f t="shared" si="59"/>
        <v>2.0095410394611708</v>
      </c>
      <c r="AM69" s="445">
        <f t="shared" si="59"/>
        <v>63.157004097350516</v>
      </c>
      <c r="AN69" s="445">
        <f t="shared" si="59"/>
        <v>361.71738710300366</v>
      </c>
      <c r="AO69" s="445">
        <f t="shared" ref="AO69" si="62">SUM(AO62:AO68)</f>
        <v>241.14492473534244</v>
      </c>
      <c r="AP69" s="449">
        <f t="shared" si="59"/>
        <v>40.764975371925047</v>
      </c>
      <c r="AQ69" s="445">
        <f t="shared" ref="AQ69:AR69" si="63">SUM(AQ62:AQ68)</f>
        <v>20.095410394611761</v>
      </c>
      <c r="AR69" s="445">
        <f t="shared" si="63"/>
        <v>42.487439120034722</v>
      </c>
      <c r="AS69" s="445">
        <f t="shared" si="59"/>
        <v>16.650482898391811</v>
      </c>
      <c r="AT69" s="445">
        <f t="shared" si="59"/>
        <v>132.05555402172351</v>
      </c>
      <c r="AU69" s="445">
        <f t="shared" si="59"/>
        <v>246.88647056236348</v>
      </c>
      <c r="AV69" s="445">
        <f t="shared" si="59"/>
        <v>631.57004097347897</v>
      </c>
      <c r="AW69" s="449">
        <f t="shared" ref="AW69" si="64">SUM(AW62:AW68)</f>
        <v>91.864733232508058</v>
      </c>
      <c r="AX69" s="449">
        <f t="shared" si="59"/>
        <v>0.48228984947068476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1433</v>
      </c>
      <c r="I71" s="230">
        <f t="shared" si="65"/>
        <v>2699</v>
      </c>
      <c r="J71" s="230">
        <f t="shared" si="65"/>
        <v>2058</v>
      </c>
      <c r="K71" s="230">
        <f t="shared" si="65"/>
        <v>3230</v>
      </c>
      <c r="L71" s="230">
        <f t="shared" si="65"/>
        <v>428</v>
      </c>
      <c r="M71" s="230">
        <f t="shared" si="65"/>
        <v>398</v>
      </c>
      <c r="N71" s="230">
        <f t="shared" si="65"/>
        <v>355</v>
      </c>
      <c r="O71" s="230">
        <f t="shared" si="65"/>
        <v>655</v>
      </c>
      <c r="P71" s="230">
        <f t="shared" si="65"/>
        <v>542</v>
      </c>
      <c r="Q71" s="230">
        <f t="shared" si="65"/>
        <v>84</v>
      </c>
      <c r="R71" s="230">
        <f t="shared" si="65"/>
        <v>11882</v>
      </c>
      <c r="S71" s="230">
        <f>SUM(S60,S69)</f>
        <v>105</v>
      </c>
      <c r="T71" s="231">
        <f>SUM(T60,T69)</f>
        <v>11987</v>
      </c>
      <c r="U71" s="337">
        <f>SUM(U60,U69)</f>
        <v>79304.710000000268</v>
      </c>
      <c r="V71" s="354">
        <f t="shared" ref="V71:AX71" si="66">SUM(V60,V69)</f>
        <v>212.00150689224688</v>
      </c>
      <c r="W71" s="239"/>
      <c r="X71" s="395"/>
      <c r="Y71" s="445">
        <f t="shared" ref="Y71" si="67">SUM(Y60,Y69)</f>
        <v>163.19726230925701</v>
      </c>
      <c r="Z71" s="447">
        <f t="shared" si="66"/>
        <v>11.085193242589582</v>
      </c>
      <c r="AA71" s="448">
        <f t="shared" si="66"/>
        <v>8.6899002558683929</v>
      </c>
      <c r="AB71" s="448">
        <f t="shared" si="66"/>
        <v>9.3516044843094814</v>
      </c>
      <c r="AC71" s="448">
        <f t="shared" si="66"/>
        <v>10.513049421142478</v>
      </c>
      <c r="AD71" s="444">
        <f t="shared" si="66"/>
        <v>15831.766416621544</v>
      </c>
      <c r="AE71" s="449">
        <f t="shared" si="66"/>
        <v>198.77426549267835</v>
      </c>
      <c r="AF71" s="449">
        <f t="shared" si="66"/>
        <v>12.24104919901157</v>
      </c>
      <c r="AG71" s="449">
        <f t="shared" si="66"/>
        <v>19.746868739420432</v>
      </c>
      <c r="AH71" s="449">
        <f t="shared" si="66"/>
        <v>19.665270108265481</v>
      </c>
      <c r="AI71" s="449">
        <f t="shared" si="66"/>
        <v>4.1615301888861351</v>
      </c>
      <c r="AJ71" s="449">
        <f t="shared" si="66"/>
        <v>17.543705698245375</v>
      </c>
      <c r="AK71" s="448">
        <f t="shared" ref="AK71" si="68">SUM(AK60,AK69)</f>
        <v>1.9583671477111388</v>
      </c>
      <c r="AL71" s="449">
        <f t="shared" si="66"/>
        <v>2.8559520904121243</v>
      </c>
      <c r="AM71" s="445">
        <f t="shared" si="66"/>
        <v>89.758494270094886</v>
      </c>
      <c r="AN71" s="445">
        <f t="shared" si="66"/>
        <v>514.07137627417558</v>
      </c>
      <c r="AO71" s="445">
        <f t="shared" ref="AO71" si="69">SUM(AO60,AO69)</f>
        <v>342.7142508494569</v>
      </c>
      <c r="AP71" s="449">
        <f t="shared" si="66"/>
        <v>57.935028119787269</v>
      </c>
      <c r="AQ71" s="445">
        <f t="shared" ref="AQ71:AR71" si="70">SUM(AQ60,AQ69)</f>
        <v>28.559520904121321</v>
      </c>
      <c r="AR71" s="445">
        <f t="shared" si="70"/>
        <v>60.38298705442633</v>
      </c>
      <c r="AS71" s="445">
        <f t="shared" si="66"/>
        <v>23.663603034842577</v>
      </c>
      <c r="AT71" s="445">
        <f t="shared" si="66"/>
        <v>187.67685165564333</v>
      </c>
      <c r="AU71" s="445">
        <f t="shared" si="66"/>
        <v>350.87411396490938</v>
      </c>
      <c r="AV71" s="445">
        <f t="shared" si="66"/>
        <v>897.58494270092115</v>
      </c>
      <c r="AW71" s="449">
        <f t="shared" ref="AW71" si="71">SUM(AW60,AW69)</f>
        <v>130.55780984740892</v>
      </c>
      <c r="AX71" s="449">
        <f t="shared" si="66"/>
        <v>0.68542850169891401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1446</v>
      </c>
      <c r="I74" s="224">
        <f t="shared" si="72"/>
        <v>2707</v>
      </c>
      <c r="J74" s="224">
        <f t="shared" si="72"/>
        <v>2065</v>
      </c>
      <c r="K74" s="224">
        <f t="shared" si="72"/>
        <v>3235</v>
      </c>
      <c r="L74" s="224">
        <f t="shared" si="72"/>
        <v>429</v>
      </c>
      <c r="M74" s="224">
        <f t="shared" si="72"/>
        <v>399</v>
      </c>
      <c r="N74" s="224">
        <f t="shared" si="72"/>
        <v>355</v>
      </c>
      <c r="O74" s="224">
        <f t="shared" si="72"/>
        <v>655</v>
      </c>
      <c r="P74" s="224">
        <f t="shared" si="72"/>
        <v>545</v>
      </c>
      <c r="Q74" s="224">
        <f t="shared" si="72"/>
        <v>85</v>
      </c>
      <c r="R74" s="224">
        <f t="shared" si="72"/>
        <v>11921</v>
      </c>
      <c r="S74" s="224">
        <f>SUM(S52,S71)</f>
        <v>106</v>
      </c>
      <c r="T74" s="225">
        <f>SUM(T52,T71)</f>
        <v>12056</v>
      </c>
      <c r="U74" s="335">
        <f>SUM(U52,U71)</f>
        <v>85171.610000000263</v>
      </c>
      <c r="V74" s="352">
        <f t="shared" ref="V74:AX74" si="73">SUM(V52,V71)</f>
        <v>234.27766062496718</v>
      </c>
      <c r="W74" s="173"/>
      <c r="X74" s="385"/>
      <c r="Y74" s="400">
        <f t="shared" ref="Y74" si="74">SUM(Y52,Y71)</f>
        <v>174.845062625917</v>
      </c>
      <c r="Z74" s="398">
        <f t="shared" si="73"/>
        <v>11.29143684245077</v>
      </c>
      <c r="AA74" s="402">
        <f t="shared" si="73"/>
        <v>8.8497284520774624</v>
      </c>
      <c r="AB74" s="402">
        <f t="shared" si="73"/>
        <v>9.5341152390299406</v>
      </c>
      <c r="AC74" s="402">
        <f t="shared" si="73"/>
        <v>10.719293021003665</v>
      </c>
      <c r="AD74" s="407">
        <f>SUM(AD52,AD71)</f>
        <v>16949.207670018757</v>
      </c>
      <c r="AE74" s="401">
        <f t="shared" si="73"/>
        <v>216.03630556196845</v>
      </c>
      <c r="AF74" s="401">
        <f t="shared" si="73"/>
        <v>13.319785839808008</v>
      </c>
      <c r="AG74" s="401">
        <f t="shared" si="73"/>
        <v>23.785478776487807</v>
      </c>
      <c r="AH74" s="401">
        <f t="shared" si="73"/>
        <v>20.457849975267298</v>
      </c>
      <c r="AI74" s="401">
        <f t="shared" si="73"/>
        <v>4.8063947700539487</v>
      </c>
      <c r="AJ74" s="401">
        <f t="shared" si="73"/>
        <v>17.855549079450498</v>
      </c>
      <c r="AK74" s="402">
        <f t="shared" ref="AK74" si="75">SUM(AK52,AK71)</f>
        <v>2.0610795686853223</v>
      </c>
      <c r="AL74" s="401">
        <f t="shared" si="73"/>
        <v>3.1879143994369339</v>
      </c>
      <c r="AM74" s="400">
        <f t="shared" si="73"/>
        <v>89.758494270094886</v>
      </c>
      <c r="AN74" s="400">
        <f t="shared" si="73"/>
        <v>576.54594160898807</v>
      </c>
      <c r="AO74" s="400">
        <f t="shared" ref="AO74" si="76">SUM(AO52,AO71)</f>
        <v>392.79979221109483</v>
      </c>
      <c r="AP74" s="401">
        <f t="shared" si="73"/>
        <v>76.571508626443233</v>
      </c>
      <c r="AQ74" s="400">
        <f t="shared" ref="AQ74:AR74" si="77">SUM(AQ52,AQ71)</f>
        <v>51.855121537441292</v>
      </c>
      <c r="AR74" s="400">
        <f t="shared" si="77"/>
        <v>60.38298705442633</v>
      </c>
      <c r="AS74" s="400">
        <f t="shared" si="73"/>
        <v>23.663603034842577</v>
      </c>
      <c r="AT74" s="400">
        <f t="shared" si="73"/>
        <v>208.6428922256313</v>
      </c>
      <c r="AU74" s="400">
        <f t="shared" si="73"/>
        <v>350.87411396490938</v>
      </c>
      <c r="AV74" s="400">
        <f t="shared" si="73"/>
        <v>897.58494270092115</v>
      </c>
      <c r="AW74" s="401">
        <f t="shared" ref="AW74" si="78">SUM(AW52,AW71)</f>
        <v>130.55780984740892</v>
      </c>
      <c r="AX74" s="401">
        <f t="shared" si="73"/>
        <v>0.68542850169891401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1448</v>
      </c>
      <c r="I77" s="230">
        <f t="shared" si="79"/>
        <v>2714</v>
      </c>
      <c r="J77" s="230">
        <f t="shared" si="79"/>
        <v>2078</v>
      </c>
      <c r="K77" s="230">
        <f t="shared" si="79"/>
        <v>3253</v>
      </c>
      <c r="L77" s="230">
        <f t="shared" si="79"/>
        <v>462</v>
      </c>
      <c r="M77" s="230">
        <f t="shared" si="79"/>
        <v>487</v>
      </c>
      <c r="N77" s="230">
        <f t="shared" si="79"/>
        <v>531</v>
      </c>
      <c r="O77" s="230">
        <f t="shared" si="79"/>
        <v>1132</v>
      </c>
      <c r="P77" s="230">
        <f t="shared" si="79"/>
        <v>933</v>
      </c>
      <c r="Q77" s="230">
        <f t="shared" si="79"/>
        <v>126</v>
      </c>
      <c r="R77" s="230">
        <f t="shared" si="79"/>
        <v>13164</v>
      </c>
      <c r="S77" s="230">
        <f>SUM(S38,S74)</f>
        <v>169</v>
      </c>
      <c r="T77" s="231">
        <f>SUM(T38,T74)</f>
        <v>31213</v>
      </c>
      <c r="U77" s="337">
        <f>SUM(U38,U74)</f>
        <v>247412.67000000039</v>
      </c>
      <c r="V77" s="354">
        <f t="shared" ref="V77:AX77" si="80">SUM(V38,V74)</f>
        <v>695.31132885924717</v>
      </c>
      <c r="W77" s="239"/>
      <c r="X77" s="382"/>
      <c r="Y77" s="445">
        <f t="shared" ref="Y77" si="81">SUM(Y38,Y74)</f>
        <v>673.16268893438382</v>
      </c>
      <c r="Z77" s="447">
        <f t="shared" si="80"/>
        <v>50.338433485466602</v>
      </c>
      <c r="AA77" s="448">
        <f t="shared" si="80"/>
        <v>43.520361556996626</v>
      </c>
      <c r="AB77" s="448">
        <f t="shared" si="80"/>
        <v>45.985924449303937</v>
      </c>
      <c r="AC77" s="448">
        <f t="shared" si="80"/>
        <v>48.990577310287115</v>
      </c>
      <c r="AD77" s="444">
        <f>SUM(AD38,AD74)</f>
        <v>67822.407932105474</v>
      </c>
      <c r="AE77" s="449">
        <f t="shared" si="80"/>
        <v>1194.6644958623963</v>
      </c>
      <c r="AF77" s="449">
        <f t="shared" si="80"/>
        <v>46.32870404628143</v>
      </c>
      <c r="AG77" s="449">
        <f t="shared" si="80"/>
        <v>27.831326327436614</v>
      </c>
      <c r="AH77" s="449">
        <f t="shared" si="80"/>
        <v>129.87995642378161</v>
      </c>
      <c r="AI77" s="449">
        <f t="shared" si="80"/>
        <v>53.266393812184241</v>
      </c>
      <c r="AJ77" s="449">
        <f t="shared" si="80"/>
        <v>76.80701507351742</v>
      </c>
      <c r="AK77" s="448">
        <f t="shared" ref="AK77" si="82">SUM(AK38,AK74)</f>
        <v>36.164979883417729</v>
      </c>
      <c r="AL77" s="449">
        <f t="shared" si="80"/>
        <v>251.12554027361784</v>
      </c>
      <c r="AM77" s="445">
        <f t="shared" si="80"/>
        <v>2277.7414568012005</v>
      </c>
      <c r="AN77" s="445">
        <f t="shared" si="80"/>
        <v>1385.9352971832818</v>
      </c>
      <c r="AO77" s="445">
        <f t="shared" ref="AO77" si="83">SUM(AO38,AO74)</f>
        <v>695.28546881369175</v>
      </c>
      <c r="AP77" s="449">
        <f t="shared" si="80"/>
        <v>155.20886178893625</v>
      </c>
      <c r="AQ77" s="445">
        <f t="shared" ref="AQ77:AR77" si="84">SUM(AQ38,AQ74)</f>
        <v>963.51297684612507</v>
      </c>
      <c r="AR77" s="445">
        <f t="shared" si="84"/>
        <v>5468.7924043007333</v>
      </c>
      <c r="AS77" s="445">
        <f t="shared" si="80"/>
        <v>3997.4969605247579</v>
      </c>
      <c r="AT77" s="445">
        <f t="shared" si="80"/>
        <v>487.15872809095913</v>
      </c>
      <c r="AU77" s="445">
        <f t="shared" si="80"/>
        <v>980.28446545247368</v>
      </c>
      <c r="AV77" s="445">
        <f t="shared" si="80"/>
        <v>7895.3478740651954</v>
      </c>
      <c r="AW77" s="449">
        <f t="shared" ref="AW77" si="85">SUM(AW38,AW74)</f>
        <v>198.49857407084804</v>
      </c>
      <c r="AX77" s="449">
        <f t="shared" si="80"/>
        <v>100.45618844260615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0</v>
      </c>
      <c r="I81" s="224">
        <f>DB!AJ53</f>
        <v>0</v>
      </c>
      <c r="J81" s="224">
        <f>DB!AK53</f>
        <v>0</v>
      </c>
      <c r="K81" s="224">
        <f>DB!AL53</f>
        <v>0</v>
      </c>
      <c r="L81" s="224">
        <f>DB!AM53</f>
        <v>37</v>
      </c>
      <c r="M81" s="224">
        <f>DB!AN53</f>
        <v>39</v>
      </c>
      <c r="N81" s="224">
        <f>DB!AO53</f>
        <v>5</v>
      </c>
      <c r="O81" s="224">
        <f>DB!AP53</f>
        <v>10</v>
      </c>
      <c r="P81" s="224">
        <f>DB!AQ53</f>
        <v>18</v>
      </c>
      <c r="Q81" s="224">
        <f>DB!AR53</f>
        <v>1</v>
      </c>
      <c r="R81" s="224">
        <f>SUM(H81:Q81)</f>
        <v>110</v>
      </c>
      <c r="S81" s="224">
        <f>DB!AS53</f>
        <v>3</v>
      </c>
      <c r="T81" s="225">
        <f>DB!C53</f>
        <v>113</v>
      </c>
      <c r="U81" s="335">
        <f>DB!E53</f>
        <v>1609.29</v>
      </c>
      <c r="V81" s="352">
        <f>DB!F53*1000</f>
        <v>5.9682665343337096</v>
      </c>
      <c r="W81" s="177">
        <f t="shared" ref="W81:W91" si="86">IF(T81=0,0,U81/T81)</f>
        <v>14.241504424778761</v>
      </c>
      <c r="X81" s="450">
        <v>0.95763296901826367</v>
      </c>
      <c r="Y81" s="400">
        <f t="shared" ref="Y81:Y91" si="87">V81*X81</f>
        <v>5.7154088011663333</v>
      </c>
      <c r="Z81" s="398">
        <f>DB!H53*$X81</f>
        <v>3.8154750216093875E-3</v>
      </c>
      <c r="AA81" s="402">
        <f>DB!I53*$X81</f>
        <v>3.14215590014891E-3</v>
      </c>
      <c r="AB81" s="402">
        <f>DB!J53*$X81</f>
        <v>3.8154750216093875E-3</v>
      </c>
      <c r="AC81" s="402">
        <f>DB!K53*$X81</f>
        <v>3.8154750216093875E-3</v>
      </c>
      <c r="AD81" s="407">
        <f>DB!L53*$X81</f>
        <v>419.04234248391424</v>
      </c>
      <c r="AE81" s="401">
        <f>DB!M53*$X81</f>
        <v>3.4292452806998046E-2</v>
      </c>
      <c r="AF81" s="401">
        <f>DB!N53*$X81</f>
        <v>0.2209005501650789</v>
      </c>
      <c r="AG81" s="401">
        <f>DB!O53*$X81</f>
        <v>0.34292452806998042</v>
      </c>
      <c r="AH81" s="401">
        <f>DB!P53*$X81</f>
        <v>4.9152515690030554E-3</v>
      </c>
      <c r="AI81" s="401">
        <f>DB!Q53*$X81</f>
        <v>1.1430817602332744E-4</v>
      </c>
      <c r="AJ81" s="401">
        <f>DB!R53*$X81</f>
        <v>4.9152515690030554E-3</v>
      </c>
      <c r="AK81" s="402">
        <f>DB!S53*1000*$X81</f>
        <v>6.2869496812829754E-3</v>
      </c>
      <c r="AL81" s="401">
        <f>DB!T53*$X81</f>
        <v>4.5723270409330787E-4</v>
      </c>
      <c r="AM81" s="400">
        <f>DB!U53*1000*$X81</f>
        <v>4.2865566008747476E-2</v>
      </c>
      <c r="AN81" s="400">
        <f>DB!V53*1000*$X81</f>
        <v>1.5603066027184063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0</v>
      </c>
      <c r="I82" s="224">
        <f>DB!AJ54</f>
        <v>3</v>
      </c>
      <c r="J82" s="224">
        <f>DB!AK54</f>
        <v>1</v>
      </c>
      <c r="K82" s="224">
        <f>DB!AL54</f>
        <v>11</v>
      </c>
      <c r="L82" s="224">
        <f>DB!AM54</f>
        <v>2821</v>
      </c>
      <c r="M82" s="224">
        <f>DB!AN54</f>
        <v>1146</v>
      </c>
      <c r="N82" s="224">
        <f>DB!AO54</f>
        <v>262</v>
      </c>
      <c r="O82" s="224">
        <f>DB!AP54</f>
        <v>193</v>
      </c>
      <c r="P82" s="224">
        <f>DB!AQ54</f>
        <v>204</v>
      </c>
      <c r="Q82" s="224">
        <f>DB!AR54</f>
        <v>25</v>
      </c>
      <c r="R82" s="224">
        <f t="shared" ref="R82:R91" si="88">SUM(H82:Q82)</f>
        <v>4666</v>
      </c>
      <c r="S82" s="224">
        <f>DB!AS54</f>
        <v>4</v>
      </c>
      <c r="T82" s="225">
        <f>DB!C54</f>
        <v>4670</v>
      </c>
      <c r="U82" s="335">
        <f>DB!E54</f>
        <v>113257.2</v>
      </c>
      <c r="V82" s="352">
        <f>DB!F54*1000</f>
        <v>431.47454320730901</v>
      </c>
      <c r="W82" s="177">
        <f t="shared" si="86"/>
        <v>24.252077087794433</v>
      </c>
      <c r="X82" s="450">
        <v>0.95763296901826367</v>
      </c>
      <c r="Y82" s="400">
        <f t="shared" si="87"/>
        <v>413.19424786741445</v>
      </c>
      <c r="Z82" s="398">
        <f>DB!H54*$X82</f>
        <v>0.11358074190416893</v>
      </c>
      <c r="AA82" s="402">
        <f>DB!I54*$X82</f>
        <v>9.7354921632147803E-2</v>
      </c>
      <c r="AB82" s="402">
        <f>DB!J54*$X82</f>
        <v>0.11358074190416893</v>
      </c>
      <c r="AC82" s="402">
        <f>DB!K54*$X82</f>
        <v>0.11358074190416893</v>
      </c>
      <c r="AD82" s="407">
        <f>DB!L54*$X82</f>
        <v>30294.575865141956</v>
      </c>
      <c r="AE82" s="401">
        <f>DB!M54*$X82</f>
        <v>2.4791654872045115</v>
      </c>
      <c r="AF82" s="401">
        <f>DB!N54*$X82</f>
        <v>15.513673174930926</v>
      </c>
      <c r="AG82" s="401">
        <f>DB!O54*$X82</f>
        <v>24.791654872046358</v>
      </c>
      <c r="AH82" s="401">
        <f>DB!P54*$X82</f>
        <v>0.3553470531659958</v>
      </c>
      <c r="AI82" s="401">
        <f>DB!Q54*$X82</f>
        <v>8.2638849573483646E-3</v>
      </c>
      <c r="AJ82" s="401">
        <f>DB!R54*$X82</f>
        <v>0.3553470531659958</v>
      </c>
      <c r="AK82" s="402">
        <f>DB!S54*1000*$X82</f>
        <v>0.45451367265418086</v>
      </c>
      <c r="AL82" s="401">
        <f>DB!T54*$X82</f>
        <v>3.3055539829393417E-2</v>
      </c>
      <c r="AM82" s="400">
        <f>DB!U54*1000*$X82</f>
        <v>3.0989568590056775</v>
      </c>
      <c r="AN82" s="400">
        <f>DB!V54*1000*$X82</f>
        <v>112.80202966780475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0</v>
      </c>
      <c r="I83" s="224">
        <f>DB!AJ55</f>
        <v>2</v>
      </c>
      <c r="J83" s="224">
        <f>DB!AK55</f>
        <v>0</v>
      </c>
      <c r="K83" s="224">
        <f>DB!AL55</f>
        <v>0</v>
      </c>
      <c r="L83" s="224">
        <f>DB!AM55</f>
        <v>442</v>
      </c>
      <c r="M83" s="224">
        <f>DB!AN55</f>
        <v>123</v>
      </c>
      <c r="N83" s="224">
        <f>DB!AO55</f>
        <v>53</v>
      </c>
      <c r="O83" s="224">
        <f>DB!AP55</f>
        <v>45</v>
      </c>
      <c r="P83" s="224">
        <f>DB!AQ55</f>
        <v>24</v>
      </c>
      <c r="Q83" s="224">
        <f>DB!AR55</f>
        <v>1</v>
      </c>
      <c r="R83" s="224">
        <f t="shared" si="88"/>
        <v>690</v>
      </c>
      <c r="S83" s="224">
        <f>DB!AS55</f>
        <v>1</v>
      </c>
      <c r="T83" s="225">
        <f>DB!C55</f>
        <v>691</v>
      </c>
      <c r="U83" s="335">
        <f>DB!E55</f>
        <v>260310.5</v>
      </c>
      <c r="V83" s="352">
        <f>DB!F55*1000</f>
        <v>1083.0256133133801</v>
      </c>
      <c r="W83" s="177">
        <f t="shared" si="86"/>
        <v>376.71562952243124</v>
      </c>
      <c r="X83" s="450">
        <v>0.95763296901826367</v>
      </c>
      <c r="Y83" s="400">
        <f t="shared" si="87"/>
        <v>1037.1410336001181</v>
      </c>
      <c r="Z83" s="398">
        <f>DB!H55*$X83</f>
        <v>0.40727730588681843</v>
      </c>
      <c r="AA83" s="402">
        <f>DB!I55*$X83</f>
        <v>0.32582184470945391</v>
      </c>
      <c r="AB83" s="402">
        <f>DB!J55*$X83</f>
        <v>0.40727730588681843</v>
      </c>
      <c r="AC83" s="402">
        <f>DB!K55*$X83</f>
        <v>0.40727730588681843</v>
      </c>
      <c r="AD83" s="407">
        <f>DB!L55*$X83</f>
        <v>76041.106301493943</v>
      </c>
      <c r="AE83" s="401">
        <f>DB!M55*$X83</f>
        <v>6.2228462016007366</v>
      </c>
      <c r="AF83" s="401">
        <f>DB!N55*$X83</f>
        <v>42.376101002852998</v>
      </c>
      <c r="AG83" s="401">
        <f>DB!O55*$X83</f>
        <v>62.228462016007278</v>
      </c>
      <c r="AH83" s="401">
        <f>DB!P55*$X83</f>
        <v>0.89194128889610458</v>
      </c>
      <c r="AI83" s="401">
        <f>DB!Q55*$X83</f>
        <v>2.0742820672002456E-2</v>
      </c>
      <c r="AJ83" s="401">
        <f>DB!R55*$X83</f>
        <v>0.89194128889610458</v>
      </c>
      <c r="AK83" s="402">
        <f>DB!S55*1000*$X83</f>
        <v>1.1408551369601319</v>
      </c>
      <c r="AL83" s="401">
        <f>DB!T55*$X83</f>
        <v>8.2971282688009726E-2</v>
      </c>
      <c r="AM83" s="400">
        <f>DB!U55*1000*$X83</f>
        <v>7.7785577520009319</v>
      </c>
      <c r="AN83" s="400">
        <f>DB!V55*1000*$X83</f>
        <v>283.1395021728344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1</v>
      </c>
      <c r="J84" s="224">
        <f>DB!AK56</f>
        <v>0</v>
      </c>
      <c r="K84" s="224">
        <f>DB!AL56</f>
        <v>0</v>
      </c>
      <c r="L84" s="224">
        <f>DB!AM56</f>
        <v>1</v>
      </c>
      <c r="M84" s="224">
        <f>DB!AN56</f>
        <v>0</v>
      </c>
      <c r="N84" s="224">
        <f>DB!AO56</f>
        <v>1</v>
      </c>
      <c r="O84" s="224">
        <f>DB!AP56</f>
        <v>1</v>
      </c>
      <c r="P84" s="224">
        <f>DB!AQ56</f>
        <v>2</v>
      </c>
      <c r="Q84" s="224">
        <f>DB!AR56</f>
        <v>0</v>
      </c>
      <c r="R84" s="224">
        <f t="shared" si="88"/>
        <v>6</v>
      </c>
      <c r="S84" s="224">
        <f>DB!AS56</f>
        <v>0</v>
      </c>
      <c r="T84" s="225">
        <f>DB!C56</f>
        <v>6</v>
      </c>
      <c r="U84" s="335">
        <f>DB!E56</f>
        <v>605.9</v>
      </c>
      <c r="V84" s="352">
        <f>DB!F56*1000</f>
        <v>2.1812400000000003</v>
      </c>
      <c r="W84" s="177">
        <f t="shared" si="86"/>
        <v>100.98333333333333</v>
      </c>
      <c r="X84" s="450">
        <v>0.95763296901826367</v>
      </c>
      <c r="Y84" s="400">
        <f t="shared" si="87"/>
        <v>2.0888273373413977</v>
      </c>
      <c r="Z84" s="398">
        <f>DB!H56*$X84</f>
        <v>2.0888273373413974E-4</v>
      </c>
      <c r="AA84" s="402">
        <f>DB!I56*$X84</f>
        <v>2.0888273373413974E-4</v>
      </c>
      <c r="AB84" s="402">
        <f>DB!J56*$X84</f>
        <v>2.0888273373413974E-4</v>
      </c>
      <c r="AC84" s="402">
        <f>DB!K56*$X84</f>
        <v>2.0888273373413974E-4</v>
      </c>
      <c r="AD84" s="407">
        <f>DB!L56*$X84</f>
        <v>153.1486427191966</v>
      </c>
      <c r="AE84" s="401">
        <f>DB!M56*$X84</f>
        <v>1.2532964024048385E-2</v>
      </c>
      <c r="AF84" s="401">
        <f>DB!N56*$X84</f>
        <v>8.0733176588245012E-2</v>
      </c>
      <c r="AG84" s="401">
        <f>DB!O56*$X84</f>
        <v>0.12532964024048385</v>
      </c>
      <c r="AH84" s="401">
        <f>DB!P56*$X84</f>
        <v>1.7963915101136018E-3</v>
      </c>
      <c r="AI84" s="401">
        <f>DB!Q56*$X84</f>
        <v>4.1776546746827955E-5</v>
      </c>
      <c r="AJ84" s="401">
        <f>DB!R56*$X84</f>
        <v>1.7963915101136018E-3</v>
      </c>
      <c r="AK84" s="402">
        <f>DB!S56*1000*$X84</f>
        <v>2.2977100710755375E-3</v>
      </c>
      <c r="AL84" s="401">
        <f>DB!T56*$X84</f>
        <v>1.6710618698731182E-4</v>
      </c>
      <c r="AM84" s="400">
        <f>DB!U56*1000*$X84</f>
        <v>1.5666205030060481E-2</v>
      </c>
      <c r="AN84" s="400">
        <f>DB!V56*1000*$X84</f>
        <v>0.57024986309420156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2</v>
      </c>
      <c r="J85" s="224">
        <f>DB!AK57</f>
        <v>0</v>
      </c>
      <c r="K85" s="224">
        <f>DB!AL57</f>
        <v>0</v>
      </c>
      <c r="L85" s="224">
        <f>DB!AM57</f>
        <v>2</v>
      </c>
      <c r="M85" s="224">
        <f>DB!AN57</f>
        <v>5</v>
      </c>
      <c r="N85" s="224">
        <f>DB!AO57</f>
        <v>4</v>
      </c>
      <c r="O85" s="224">
        <f>DB!AP57</f>
        <v>8</v>
      </c>
      <c r="P85" s="224">
        <f>DB!AQ57</f>
        <v>1</v>
      </c>
      <c r="Q85" s="224">
        <f>DB!AR57</f>
        <v>1</v>
      </c>
      <c r="R85" s="224">
        <f t="shared" si="88"/>
        <v>23</v>
      </c>
      <c r="S85" s="224">
        <f>DB!AS57</f>
        <v>0</v>
      </c>
      <c r="T85" s="225">
        <f>DB!C57</f>
        <v>23</v>
      </c>
      <c r="U85" s="335">
        <f>DB!E57</f>
        <v>4534</v>
      </c>
      <c r="V85" s="352">
        <f>DB!F57*1000</f>
        <v>16.322400000000002</v>
      </c>
      <c r="W85" s="177">
        <f t="shared" si="86"/>
        <v>197.13043478260869</v>
      </c>
      <c r="X85" s="450">
        <v>0.95763296901826367</v>
      </c>
      <c r="Y85" s="400">
        <f t="shared" si="87"/>
        <v>15.630868373503709</v>
      </c>
      <c r="Z85" s="398">
        <f>DB!H57*$X85</f>
        <v>1.5630868373503707E-3</v>
      </c>
      <c r="AA85" s="402">
        <f>DB!I57*$X85</f>
        <v>1.5630868373503707E-3</v>
      </c>
      <c r="AB85" s="402">
        <f>DB!J57*$X85</f>
        <v>1.5630868373503707E-3</v>
      </c>
      <c r="AC85" s="402">
        <f>DB!K57*$X85</f>
        <v>1.5630868373503707E-3</v>
      </c>
      <c r="AD85" s="407">
        <f>DB!L57*$X85</f>
        <v>1146.0240074085448</v>
      </c>
      <c r="AE85" s="401">
        <f>DB!M57*$X85</f>
        <v>9.3785210241022252E-2</v>
      </c>
      <c r="AF85" s="401">
        <f>DB!N57*$X85</f>
        <v>0.60413306263591826</v>
      </c>
      <c r="AG85" s="401">
        <f>DB!O57*$X85</f>
        <v>0.93785210241022243</v>
      </c>
      <c r="AH85" s="401">
        <f>DB!P57*$X85</f>
        <v>1.3442546801213189E-2</v>
      </c>
      <c r="AI85" s="401">
        <f>DB!Q57*$X85</f>
        <v>3.1261736747007418E-4</v>
      </c>
      <c r="AJ85" s="401">
        <f>DB!R57*$X85</f>
        <v>1.3442546801213189E-2</v>
      </c>
      <c r="AK85" s="402">
        <f>DB!S57*1000*$X85</f>
        <v>1.7193955210854074E-2</v>
      </c>
      <c r="AL85" s="401">
        <f>DB!T57*$X85</f>
        <v>1.2504694698802967E-3</v>
      </c>
      <c r="AM85" s="400">
        <f>DB!U57*1000*$X85</f>
        <v>0.1172315128012778</v>
      </c>
      <c r="AN85" s="400">
        <f>DB!V57*1000*$X85</f>
        <v>4.2672270659665115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1</v>
      </c>
      <c r="M86" s="224">
        <f>DB!AN58</f>
        <v>1</v>
      </c>
      <c r="N86" s="224">
        <f>DB!AO58</f>
        <v>0</v>
      </c>
      <c r="O86" s="224">
        <f>DB!AP58</f>
        <v>0</v>
      </c>
      <c r="P86" s="224">
        <f>DB!AQ58</f>
        <v>0</v>
      </c>
      <c r="Q86" s="224">
        <f>DB!AR58</f>
        <v>0</v>
      </c>
      <c r="R86" s="224">
        <f t="shared" si="88"/>
        <v>2</v>
      </c>
      <c r="S86" s="224">
        <f>DB!AS58</f>
        <v>0</v>
      </c>
      <c r="T86" s="225">
        <f>DB!C58</f>
        <v>2</v>
      </c>
      <c r="U86" s="335">
        <f>DB!E58</f>
        <v>607</v>
      </c>
      <c r="V86" s="352">
        <f>DB!F58*1000</f>
        <v>0.10926</v>
      </c>
      <c r="W86" s="177">
        <f t="shared" si="86"/>
        <v>303.5</v>
      </c>
      <c r="X86" s="450">
        <v>0.95763296901826367</v>
      </c>
      <c r="Y86" s="400">
        <f t="shared" si="87"/>
        <v>0.10463097819493548</v>
      </c>
      <c r="Z86" s="398">
        <f>DB!H58*$X86</f>
        <v>1.046309781949355E-5</v>
      </c>
      <c r="AA86" s="402">
        <f>DB!I58*$X86</f>
        <v>1.046309781949355E-5</v>
      </c>
      <c r="AB86" s="402">
        <f>DB!J58*$X86</f>
        <v>1.046309781949355E-5</v>
      </c>
      <c r="AC86" s="402">
        <f>DB!K58*$X86</f>
        <v>1.046309781949355E-5</v>
      </c>
      <c r="AD86" s="407">
        <f>DB!L58*$X86</f>
        <v>7.6713340592962798</v>
      </c>
      <c r="AE86" s="401">
        <f>DB!M58*$X86</f>
        <v>6.2778586916961297E-4</v>
      </c>
      <c r="AF86" s="401">
        <f>DB!N58*$X86</f>
        <v>4.043987307234256E-3</v>
      </c>
      <c r="AG86" s="401">
        <f>DB!O58*$X86</f>
        <v>6.2778586916961291E-3</v>
      </c>
      <c r="AH86" s="401">
        <f>DB!P58*$X86</f>
        <v>8.9982641247644523E-5</v>
      </c>
      <c r="AI86" s="401">
        <f>DB!Q58*$X86</f>
        <v>2.0926195638987096E-6</v>
      </c>
      <c r="AJ86" s="401">
        <f>DB!R58*$X86</f>
        <v>8.9982641247644523E-5</v>
      </c>
      <c r="AK86" s="402">
        <f>DB!S58*1000*$X86</f>
        <v>1.1509407601442902E-4</v>
      </c>
      <c r="AL86" s="401">
        <f>DB!T58*$X86</f>
        <v>8.3704782555948384E-6</v>
      </c>
      <c r="AM86" s="400">
        <f>DB!U58*1000*$X86</f>
        <v>7.8473233646201613E-4</v>
      </c>
      <c r="AN86" s="400">
        <f>DB!V58*1000*$X86</f>
        <v>2.8564257047217389E-2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0</v>
      </c>
      <c r="Q87" s="224">
        <f>DB!AR59</f>
        <v>0</v>
      </c>
      <c r="R87" s="224">
        <f t="shared" si="88"/>
        <v>0</v>
      </c>
      <c r="S87" s="224">
        <f>DB!AS59</f>
        <v>0</v>
      </c>
      <c r="T87" s="225">
        <f>DB!C59</f>
        <v>0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0</v>
      </c>
      <c r="I88" s="224">
        <f>DB!AJ60</f>
        <v>0</v>
      </c>
      <c r="J88" s="224">
        <f>DB!AK60</f>
        <v>0</v>
      </c>
      <c r="K88" s="224">
        <f>DB!AL60</f>
        <v>0</v>
      </c>
      <c r="L88" s="224">
        <f>DB!AM60</f>
        <v>44</v>
      </c>
      <c r="M88" s="224">
        <f>DB!AN60</f>
        <v>9</v>
      </c>
      <c r="N88" s="224">
        <f>DB!AO60</f>
        <v>7</v>
      </c>
      <c r="O88" s="224">
        <f>DB!AP60</f>
        <v>3</v>
      </c>
      <c r="P88" s="224">
        <f>DB!AQ60</f>
        <v>9</v>
      </c>
      <c r="Q88" s="224">
        <f>DB!AR60</f>
        <v>1</v>
      </c>
      <c r="R88" s="224">
        <f t="shared" si="88"/>
        <v>73</v>
      </c>
      <c r="S88" s="224">
        <f>DB!AS60</f>
        <v>0</v>
      </c>
      <c r="T88" s="225">
        <f>DB!C60</f>
        <v>73</v>
      </c>
      <c r="U88" s="335">
        <f>DB!E60</f>
        <v>9216.2199999999993</v>
      </c>
      <c r="V88" s="352">
        <f>DB!F60*1000</f>
        <v>26.542713599999999</v>
      </c>
      <c r="W88" s="177">
        <f t="shared" si="86"/>
        <v>126.24958904109589</v>
      </c>
      <c r="X88" s="450">
        <v>0.95763296901826367</v>
      </c>
      <c r="Y88" s="400">
        <f t="shared" si="87"/>
        <v>25.418177630569446</v>
      </c>
      <c r="Z88" s="398">
        <f>DB!H60*$X88</f>
        <v>2.5418177630569445E-3</v>
      </c>
      <c r="AA88" s="402">
        <f>DB!I60*$X88</f>
        <v>2.5418177630569445E-3</v>
      </c>
      <c r="AB88" s="402">
        <f>DB!J60*$X88</f>
        <v>2.5418177630569445E-3</v>
      </c>
      <c r="AC88" s="402">
        <f>DB!K60*$X88</f>
        <v>2.5418177630569445E-3</v>
      </c>
      <c r="AD88" s="407">
        <f>DB!L60*$X88</f>
        <v>1863.6099475180906</v>
      </c>
      <c r="AE88" s="401">
        <f>DB!M60*$X88</f>
        <v>0.15250906578341666</v>
      </c>
      <c r="AF88" s="401">
        <f>DB!N60*$X88</f>
        <v>0.98241256542150901</v>
      </c>
      <c r="AG88" s="401">
        <f>DB!O60*$X88</f>
        <v>1.5250906578341668</v>
      </c>
      <c r="AH88" s="401">
        <f>DB!P60*$X88</f>
        <v>2.1859632762289721E-2</v>
      </c>
      <c r="AI88" s="401">
        <f>DB!Q60*$X88</f>
        <v>5.083635526113889E-4</v>
      </c>
      <c r="AJ88" s="401">
        <f>DB!R60*$X88</f>
        <v>2.1859632762289721E-2</v>
      </c>
      <c r="AK88" s="402">
        <f>DB!S60*1000*$X88</f>
        <v>2.7959995393626393E-2</v>
      </c>
      <c r="AL88" s="401">
        <f>DB!T60*$X88</f>
        <v>2.0334542104455556E-3</v>
      </c>
      <c r="AM88" s="400">
        <f>DB!U60*1000*$X88</f>
        <v>0.19063633222927084</v>
      </c>
      <c r="AN88" s="400">
        <f>DB!V60*1000*$X88</f>
        <v>6.9391624931454583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1</v>
      </c>
      <c r="J89" s="224">
        <f>DB!AK61</f>
        <v>1</v>
      </c>
      <c r="K89" s="224">
        <f>DB!AL61</f>
        <v>0</v>
      </c>
      <c r="L89" s="224">
        <f>DB!AM61</f>
        <v>23</v>
      </c>
      <c r="M89" s="224">
        <f>DB!AN61</f>
        <v>10</v>
      </c>
      <c r="N89" s="224">
        <f>DB!AO61</f>
        <v>4</v>
      </c>
      <c r="O89" s="224">
        <f>DB!AP61</f>
        <v>4</v>
      </c>
      <c r="P89" s="224">
        <f>DB!AQ61</f>
        <v>4</v>
      </c>
      <c r="Q89" s="224">
        <f>DB!AR61</f>
        <v>0</v>
      </c>
      <c r="R89" s="224">
        <f t="shared" si="88"/>
        <v>47</v>
      </c>
      <c r="S89" s="224">
        <f>DB!AS61</f>
        <v>0</v>
      </c>
      <c r="T89" s="225">
        <f>DB!C61</f>
        <v>47</v>
      </c>
      <c r="U89" s="335">
        <f>DB!E61</f>
        <v>3954.7</v>
      </c>
      <c r="V89" s="352">
        <f>DB!F61*1000</f>
        <v>7.1184599999999998</v>
      </c>
      <c r="W89" s="177">
        <f t="shared" si="86"/>
        <v>84.142553191489355</v>
      </c>
      <c r="X89" s="450">
        <v>0.95763296901826367</v>
      </c>
      <c r="Y89" s="400">
        <f t="shared" si="87"/>
        <v>6.816871984637749</v>
      </c>
      <c r="Z89" s="398">
        <f>DB!H61*$X89</f>
        <v>6.8168719846377498E-4</v>
      </c>
      <c r="AA89" s="402">
        <f>DB!I61*$X89</f>
        <v>6.8168719846377498E-4</v>
      </c>
      <c r="AB89" s="402">
        <f>DB!J61*$X89</f>
        <v>6.8168719846377498E-4</v>
      </c>
      <c r="AC89" s="402">
        <f>DB!K61*$X89</f>
        <v>6.8168719846377498E-4</v>
      </c>
      <c r="AD89" s="407">
        <f>DB!L61*$X89</f>
        <v>499.7994201696705</v>
      </c>
      <c r="AE89" s="401">
        <f>DB!M61*$X89</f>
        <v>4.0901231907826498E-2</v>
      </c>
      <c r="AF89" s="401">
        <f>DB!N61*$X89</f>
        <v>0.263472102206249</v>
      </c>
      <c r="AG89" s="401">
        <f>DB!O61*$X89</f>
        <v>0.40901231907826491</v>
      </c>
      <c r="AH89" s="401">
        <f>DB!P61*$X89</f>
        <v>5.8625099067884639E-3</v>
      </c>
      <c r="AI89" s="401">
        <f>DB!Q61*$X89</f>
        <v>1.3633743969275499E-4</v>
      </c>
      <c r="AJ89" s="401">
        <f>DB!R61*$X89</f>
        <v>5.8625099067884639E-3</v>
      </c>
      <c r="AK89" s="402">
        <f>DB!S61*1000*$X89</f>
        <v>7.4985591831015245E-3</v>
      </c>
      <c r="AL89" s="401">
        <f>DB!T61*$X89</f>
        <v>5.4534975877101996E-4</v>
      </c>
      <c r="AM89" s="400">
        <f>DB!U61*1000*$X89</f>
        <v>5.112653988478312E-2</v>
      </c>
      <c r="AN89" s="400">
        <f>DB!V61*1000*$X89</f>
        <v>1.8610060518061056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1</v>
      </c>
      <c r="M90" s="224">
        <f>DB!AN62</f>
        <v>2</v>
      </c>
      <c r="N90" s="224">
        <f>DB!AO62</f>
        <v>5</v>
      </c>
      <c r="O90" s="224">
        <f>DB!AP62</f>
        <v>3</v>
      </c>
      <c r="P90" s="224">
        <f>DB!AQ62</f>
        <v>3</v>
      </c>
      <c r="Q90" s="224">
        <f>DB!AR62</f>
        <v>0</v>
      </c>
      <c r="R90" s="224">
        <f t="shared" si="88"/>
        <v>14</v>
      </c>
      <c r="S90" s="224">
        <f>DB!AS62</f>
        <v>0</v>
      </c>
      <c r="T90" s="225">
        <f>DB!C62</f>
        <v>14</v>
      </c>
      <c r="U90" s="335">
        <f>DB!E62</f>
        <v>918</v>
      </c>
      <c r="V90" s="352">
        <f>DB!F62*1000</f>
        <v>2.3133599999999999</v>
      </c>
      <c r="W90" s="177">
        <f t="shared" si="86"/>
        <v>65.571428571428569</v>
      </c>
      <c r="X90" s="450">
        <v>0.95763296901826367</v>
      </c>
      <c r="Y90" s="400">
        <f t="shared" si="87"/>
        <v>2.2153498052080902</v>
      </c>
      <c r="Z90" s="398">
        <f>DB!H62*$X90</f>
        <v>2.2153498052080906E-4</v>
      </c>
      <c r="AA90" s="402">
        <f>DB!I62*$X90</f>
        <v>2.2153498052080906E-4</v>
      </c>
      <c r="AB90" s="402">
        <f>DB!J62*$X90</f>
        <v>2.2153498052080906E-4</v>
      </c>
      <c r="AC90" s="402">
        <f>DB!K62*$X90</f>
        <v>2.2153498052080906E-4</v>
      </c>
      <c r="AD90" s="407">
        <f>DB!L62*$X90</f>
        <v>162.42501701824679</v>
      </c>
      <c r="AE90" s="401">
        <f>DB!M62*$X90</f>
        <v>1.3292098831248543E-2</v>
      </c>
      <c r="AF90" s="401">
        <f>DB!N62*$X90</f>
        <v>8.5623269971292687E-2</v>
      </c>
      <c r="AG90" s="401">
        <f>DB!O62*$X90</f>
        <v>0.13292098831248542</v>
      </c>
      <c r="AH90" s="401">
        <f>DB!P62*$X90</f>
        <v>1.9052008324789576E-3</v>
      </c>
      <c r="AI90" s="401">
        <f>DB!Q62*$X90</f>
        <v>4.4306996104161814E-5</v>
      </c>
      <c r="AJ90" s="401">
        <f>DB!R62*$X90</f>
        <v>1.9052008324789576E-3</v>
      </c>
      <c r="AK90" s="402">
        <f>DB!S62*1000*$X90</f>
        <v>2.4368847857288993E-3</v>
      </c>
      <c r="AL90" s="401">
        <f>DB!T62*$X90</f>
        <v>1.7722798441664725E-4</v>
      </c>
      <c r="AM90" s="400">
        <f>DB!U62*1000*$X90</f>
        <v>1.6615123539060677E-2</v>
      </c>
      <c r="AN90" s="400">
        <f>DB!V62*1000*$X90</f>
        <v>0.60479049682180863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0</v>
      </c>
      <c r="I91" s="227">
        <f>DB!AJ63</f>
        <v>2</v>
      </c>
      <c r="J91" s="227">
        <f>DB!AK63</f>
        <v>4</v>
      </c>
      <c r="K91" s="227">
        <f>DB!AL63</f>
        <v>5</v>
      </c>
      <c r="L91" s="227">
        <f>DB!AM63</f>
        <v>59</v>
      </c>
      <c r="M91" s="227">
        <f>DB!AN63</f>
        <v>45</v>
      </c>
      <c r="N91" s="227">
        <f>DB!AO63</f>
        <v>39</v>
      </c>
      <c r="O91" s="227">
        <f>DB!AP63</f>
        <v>38</v>
      </c>
      <c r="P91" s="227">
        <f>DB!AQ63</f>
        <v>30</v>
      </c>
      <c r="Q91" s="227">
        <f>DB!AR63</f>
        <v>4</v>
      </c>
      <c r="R91" s="227">
        <f t="shared" si="88"/>
        <v>226</v>
      </c>
      <c r="S91" s="227">
        <f>DB!AS63</f>
        <v>6</v>
      </c>
      <c r="T91" s="228">
        <f>DB!C63</f>
        <v>232</v>
      </c>
      <c r="U91" s="336">
        <f>DB!E63</f>
        <v>2263.67</v>
      </c>
      <c r="V91" s="353">
        <f>DB!F63*1000</f>
        <v>3.496011948</v>
      </c>
      <c r="W91" s="204">
        <f t="shared" si="86"/>
        <v>9.7571982758620699</v>
      </c>
      <c r="X91" s="451">
        <v>0.95763296901826367</v>
      </c>
      <c r="Y91" s="411">
        <f t="shared" si="87"/>
        <v>3.3478963014865637</v>
      </c>
      <c r="Z91" s="412">
        <f>DB!H63*$X91</f>
        <v>3.347896301486564E-4</v>
      </c>
      <c r="AA91" s="413">
        <f>DB!I63*$X91</f>
        <v>3.347896301486564E-4</v>
      </c>
      <c r="AB91" s="413">
        <f>DB!J63*$X91</f>
        <v>3.347896301486564E-4</v>
      </c>
      <c r="AC91" s="413">
        <f>DB!K63*$X91</f>
        <v>3.347896301486564E-4</v>
      </c>
      <c r="AD91" s="414">
        <f>DB!L63*$X91</f>
        <v>245.46106103239185</v>
      </c>
      <c r="AE91" s="415">
        <f>DB!M63*$X91</f>
        <v>2.0087377808919383E-2</v>
      </c>
      <c r="AF91" s="415">
        <f>DB!N63*$X91</f>
        <v>0.12939619205245567</v>
      </c>
      <c r="AG91" s="415">
        <f>DB!O63*$X91</f>
        <v>0.20087377808919382</v>
      </c>
      <c r="AH91" s="415">
        <f>DB!P63*$X91</f>
        <v>2.8791908192784444E-3</v>
      </c>
      <c r="AI91" s="415">
        <f>DB!Q63*$X91</f>
        <v>6.6957926029731469E-5</v>
      </c>
      <c r="AJ91" s="415">
        <f>DB!R63*$X91</f>
        <v>2.8791908192784444E-3</v>
      </c>
      <c r="AK91" s="413">
        <f>DB!S63*1000*$X91</f>
        <v>3.6826859316352292E-3</v>
      </c>
      <c r="AL91" s="415">
        <f>DB!T63*$X91</f>
        <v>2.6783170411892604E-4</v>
      </c>
      <c r="AM91" s="416">
        <f>DB!U63*1000*$X91</f>
        <v>2.5109222261149228E-2</v>
      </c>
      <c r="AN91" s="416">
        <f>DB!V63*1000*$X91</f>
        <v>0.91397569030583281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0</v>
      </c>
      <c r="I92" s="230">
        <f t="shared" si="89"/>
        <v>11</v>
      </c>
      <c r="J92" s="230">
        <f t="shared" si="89"/>
        <v>6</v>
      </c>
      <c r="K92" s="230">
        <f t="shared" si="89"/>
        <v>16</v>
      </c>
      <c r="L92" s="230">
        <f t="shared" si="89"/>
        <v>3431</v>
      </c>
      <c r="M92" s="230">
        <f t="shared" si="89"/>
        <v>1380</v>
      </c>
      <c r="N92" s="230">
        <f t="shared" si="89"/>
        <v>380</v>
      </c>
      <c r="O92" s="230">
        <f t="shared" si="89"/>
        <v>305</v>
      </c>
      <c r="P92" s="230">
        <f t="shared" si="89"/>
        <v>295</v>
      </c>
      <c r="Q92" s="230">
        <f t="shared" si="89"/>
        <v>33</v>
      </c>
      <c r="R92" s="230">
        <f t="shared" si="89"/>
        <v>5857</v>
      </c>
      <c r="S92" s="230">
        <f t="shared" si="89"/>
        <v>14</v>
      </c>
      <c r="T92" s="231">
        <f>SUM(T81:T91)</f>
        <v>5871</v>
      </c>
      <c r="U92" s="337">
        <f>SUM(U81:U91)</f>
        <v>397276.48</v>
      </c>
      <c r="V92" s="354">
        <f>SUM(V81:V91)</f>
        <v>1578.5518686030227</v>
      </c>
      <c r="W92" s="239"/>
      <c r="X92" s="394"/>
      <c r="Y92" s="445">
        <f>SUM(Y81:Y91)</f>
        <v>1511.673312679641</v>
      </c>
      <c r="Z92" s="452">
        <f t="shared" ref="Z92:AX92" si="90">SUM(Z81:Z91)</f>
        <v>0.53023578505369084</v>
      </c>
      <c r="AA92" s="453">
        <f t="shared" si="90"/>
        <v>0.43188118448284479</v>
      </c>
      <c r="AB92" s="453">
        <f t="shared" si="90"/>
        <v>0.53023578505369084</v>
      </c>
      <c r="AC92" s="453">
        <f t="shared" si="90"/>
        <v>0.53023578505369084</v>
      </c>
      <c r="AD92" s="454">
        <f t="shared" si="90"/>
        <v>110832.86393904526</v>
      </c>
      <c r="AE92" s="455">
        <f t="shared" si="90"/>
        <v>9.070039876077896</v>
      </c>
      <c r="AF92" s="455">
        <f t="shared" si="90"/>
        <v>60.260489084131912</v>
      </c>
      <c r="AG92" s="455">
        <f t="shared" si="90"/>
        <v>90.700398760780132</v>
      </c>
      <c r="AH92" s="455">
        <f t="shared" si="90"/>
        <v>1.3000390489045135</v>
      </c>
      <c r="AI92" s="455">
        <f t="shared" si="90"/>
        <v>3.0233466253592984E-2</v>
      </c>
      <c r="AJ92" s="455">
        <f t="shared" si="90"/>
        <v>1.3000390489045135</v>
      </c>
      <c r="AK92" s="453">
        <f>SUM(AK81:AK91)</f>
        <v>1.662840643947632</v>
      </c>
      <c r="AL92" s="455">
        <f t="shared" si="90"/>
        <v>0.1209338650143718</v>
      </c>
      <c r="AM92" s="456">
        <f>SUM(AM81:AM91)</f>
        <v>11.337549845097421</v>
      </c>
      <c r="AN92" s="456">
        <f>SUM(AN81:AN91)</f>
        <v>412.68681436154463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16</v>
      </c>
      <c r="I96" s="224">
        <f>DB!AJ23</f>
        <v>33</v>
      </c>
      <c r="J96" s="224">
        <f>DB!AK23</f>
        <v>8</v>
      </c>
      <c r="K96" s="224">
        <f>DB!AL23</f>
        <v>46</v>
      </c>
      <c r="L96" s="224">
        <f>DB!AM23</f>
        <v>3881</v>
      </c>
      <c r="M96" s="224">
        <f>DB!AN23</f>
        <v>2954</v>
      </c>
      <c r="N96" s="224">
        <f>DB!AO23</f>
        <v>1356</v>
      </c>
      <c r="O96" s="224">
        <f>DB!AP23</f>
        <v>1064</v>
      </c>
      <c r="P96" s="224">
        <f>DB!AQ23</f>
        <v>1430</v>
      </c>
      <c r="Q96" s="224">
        <f>DB!AR23</f>
        <v>187</v>
      </c>
      <c r="R96" s="224">
        <f>SUM(H96:Q96)</f>
        <v>10975</v>
      </c>
      <c r="S96" s="224">
        <f>DB!AS23</f>
        <v>183</v>
      </c>
      <c r="T96" s="225">
        <f>DB!C23</f>
        <v>11158</v>
      </c>
      <c r="U96" s="335">
        <f>DB!E23</f>
        <v>207629.709999999</v>
      </c>
      <c r="V96" s="352">
        <f>DB!F23*1000</f>
        <v>768.438849648565</v>
      </c>
      <c r="W96" s="177">
        <f t="shared" ref="W96:W110" si="93">IF(T96=0,0,U96/T96)</f>
        <v>18.608147517476162</v>
      </c>
      <c r="X96" s="450">
        <v>0.81063762535559336</v>
      </c>
      <c r="Y96" s="400">
        <f t="shared" ref="Y96:Y110" si="94">V96*X96</f>
        <v>622.92544431009662</v>
      </c>
      <c r="Z96" s="398">
        <f>DB!H23*$X96</f>
        <v>1.8687763329302613E-2</v>
      </c>
      <c r="AA96" s="402">
        <f>DB!I23*$X96</f>
        <v>1.8687763329302613E-2</v>
      </c>
      <c r="AB96" s="402">
        <f>DB!J23*$X96</f>
        <v>1.8687763329302613E-2</v>
      </c>
      <c r="AC96" s="402">
        <f>DB!K23*$X96</f>
        <v>1.8687763329302613E-2</v>
      </c>
      <c r="AD96" s="407">
        <f>DB!L23*$X96</f>
        <v>34756.748090725232</v>
      </c>
      <c r="AE96" s="401">
        <f>DB!M23*$X96</f>
        <v>3.9555765713691957</v>
      </c>
      <c r="AF96" s="401">
        <f>DB!N23*$X96</f>
        <v>10.50539803157983</v>
      </c>
      <c r="AG96" s="401">
        <f>DB!O23*$X96</f>
        <v>0.31146272215504872</v>
      </c>
      <c r="AH96" s="401">
        <f>DB!P23*$X96</f>
        <v>0.8471786042616839</v>
      </c>
      <c r="AI96" s="401">
        <f>DB!Q23*$X96</f>
        <v>0.88766875814185109</v>
      </c>
      <c r="AJ96" s="401">
        <f>DB!R23*$X96</f>
        <v>0.16694401907510473</v>
      </c>
      <c r="AK96" s="402">
        <f>DB!S23*1000*$X96</f>
        <v>0.61358156264546015</v>
      </c>
      <c r="AL96" s="401">
        <f>DB!T23*$X96</f>
        <v>0</v>
      </c>
      <c r="AM96" s="400">
        <f>DB!U23*1000*$X96</f>
        <v>6.8521798874112361E-2</v>
      </c>
      <c r="AN96" s="400">
        <f>DB!V23*1000*$X96</f>
        <v>76.619829650144069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18.687763329302612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4</v>
      </c>
      <c r="I97" s="224">
        <f>DB!AJ24</f>
        <v>4</v>
      </c>
      <c r="J97" s="224">
        <f>DB!AK24</f>
        <v>0</v>
      </c>
      <c r="K97" s="224">
        <f>DB!AL24</f>
        <v>0</v>
      </c>
      <c r="L97" s="224">
        <f>DB!AM24</f>
        <v>1464</v>
      </c>
      <c r="M97" s="224">
        <f>DB!AN24</f>
        <v>2418</v>
      </c>
      <c r="N97" s="224">
        <f>DB!AO24</f>
        <v>1105</v>
      </c>
      <c r="O97" s="224">
        <f>DB!AP24</f>
        <v>522</v>
      </c>
      <c r="P97" s="224">
        <f>DB!AQ24</f>
        <v>722</v>
      </c>
      <c r="Q97" s="224">
        <f>DB!AR24</f>
        <v>124</v>
      </c>
      <c r="R97" s="224">
        <f t="shared" ref="R97:R110" si="95">SUM(H97:Q97)</f>
        <v>6363</v>
      </c>
      <c r="S97" s="224">
        <f>DB!AS24</f>
        <v>7</v>
      </c>
      <c r="T97" s="225">
        <f>DB!C24</f>
        <v>6370</v>
      </c>
      <c r="U97" s="335">
        <f>DB!E24</f>
        <v>240803.6</v>
      </c>
      <c r="V97" s="352">
        <f>DB!F24*1000</f>
        <v>868.84786724228104</v>
      </c>
      <c r="W97" s="177">
        <f t="shared" si="93"/>
        <v>37.80276295133438</v>
      </c>
      <c r="X97" s="450">
        <v>0.81063762535559336</v>
      </c>
      <c r="Y97" s="400">
        <f t="shared" si="94"/>
        <v>704.32077189655456</v>
      </c>
      <c r="Z97" s="398">
        <f>DB!H24*$X97</f>
        <v>2.1129623156896451E-2</v>
      </c>
      <c r="AA97" s="402">
        <f>DB!I24*$X97</f>
        <v>2.1129623156896451E-2</v>
      </c>
      <c r="AB97" s="402">
        <f>DB!J24*$X97</f>
        <v>2.1129623156896451E-2</v>
      </c>
      <c r="AC97" s="402">
        <f>DB!K24*$X97</f>
        <v>2.1129623156896451E-2</v>
      </c>
      <c r="AD97" s="407">
        <f>DB!L24*$X97</f>
        <v>39298.281788740394</v>
      </c>
      <c r="AE97" s="401">
        <f>DB!M24*$X97</f>
        <v>4.4724369015431416</v>
      </c>
      <c r="AF97" s="401">
        <f>DB!N24*$X97</f>
        <v>20.160911202934084</v>
      </c>
      <c r="AG97" s="401">
        <f>DB!O24*$X97</f>
        <v>0.35216038594827764</v>
      </c>
      <c r="AH97" s="401">
        <f>DB!P24*$X97</f>
        <v>0.9578762497793204</v>
      </c>
      <c r="AI97" s="401">
        <f>DB!Q24*$X97</f>
        <v>1.0036570999525816</v>
      </c>
      <c r="AJ97" s="401">
        <f>DB!R24*$X97</f>
        <v>0.18875796686827878</v>
      </c>
      <c r="AK97" s="402">
        <f>DB!S24*1000*$X97</f>
        <v>0.69375596031811204</v>
      </c>
      <c r="AL97" s="401">
        <f>DB!T24*$X97</f>
        <v>0</v>
      </c>
      <c r="AM97" s="400">
        <f>DB!U24*1000*$X97</f>
        <v>7.7475284908619449E-2</v>
      </c>
      <c r="AN97" s="400">
        <f>DB!V24*1000*$X97</f>
        <v>86.631454943278186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21.12962315689645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0</v>
      </c>
      <c r="I98" s="224">
        <f>DB!AJ25</f>
        <v>1</v>
      </c>
      <c r="J98" s="224">
        <f>DB!AK25</f>
        <v>1</v>
      </c>
      <c r="K98" s="224">
        <f>DB!AL25</f>
        <v>4</v>
      </c>
      <c r="L98" s="224">
        <f>DB!AM25</f>
        <v>1420</v>
      </c>
      <c r="M98" s="224">
        <f>DB!AN25</f>
        <v>3054</v>
      </c>
      <c r="N98" s="224">
        <f>DB!AO25</f>
        <v>928</v>
      </c>
      <c r="O98" s="224">
        <f>DB!AP25</f>
        <v>529</v>
      </c>
      <c r="P98" s="224">
        <f>DB!AQ25</f>
        <v>623</v>
      </c>
      <c r="Q98" s="224">
        <f>DB!AR25</f>
        <v>108</v>
      </c>
      <c r="R98" s="224">
        <f t="shared" si="95"/>
        <v>6668</v>
      </c>
      <c r="S98" s="224">
        <f>DB!AS25</f>
        <v>4</v>
      </c>
      <c r="T98" s="225">
        <f>DB!C25</f>
        <v>6672</v>
      </c>
      <c r="U98" s="335">
        <f>DB!E25</f>
        <v>902970.38999999897</v>
      </c>
      <c r="V98" s="352">
        <f>DB!F25*1000</f>
        <v>3329.8360691285602</v>
      </c>
      <c r="W98" s="177">
        <f t="shared" si="93"/>
        <v>135.33728866906461</v>
      </c>
      <c r="X98" s="450">
        <v>0.81063762535559336</v>
      </c>
      <c r="Y98" s="400">
        <f t="shared" si="94"/>
        <v>2699.2904039017794</v>
      </c>
      <c r="Z98" s="398">
        <f>DB!H25*$X98</f>
        <v>8.0978712117053056E-2</v>
      </c>
      <c r="AA98" s="402">
        <f>DB!I25*$X98</f>
        <v>8.0978712117053056E-2</v>
      </c>
      <c r="AB98" s="402">
        <f>DB!J25*$X98</f>
        <v>8.0978712117053056E-2</v>
      </c>
      <c r="AC98" s="402">
        <f>DB!K25*$X98</f>
        <v>8.0978712117053056E-2</v>
      </c>
      <c r="AD98" s="407">
        <f>DB!L25*$X98</f>
        <v>150609.60737610763</v>
      </c>
      <c r="AE98" s="401">
        <f>DB!M25*$X98</f>
        <v>17.140494064776174</v>
      </c>
      <c r="AF98" s="401">
        <f>DB!N25*$X98</f>
        <v>84.766024191449944</v>
      </c>
      <c r="AG98" s="401">
        <f>DB!O25*$X98</f>
        <v>1.3496452019508896</v>
      </c>
      <c r="AH98" s="401">
        <f>DB!P25*$X98</f>
        <v>3.6710349493064349</v>
      </c>
      <c r="AI98" s="401">
        <f>DB!Q25*$X98</f>
        <v>3.8464888255600611</v>
      </c>
      <c r="AJ98" s="401">
        <f>DB!R25*$X98</f>
        <v>0.72340982824566946</v>
      </c>
      <c r="AK98" s="402">
        <f>DB!S25*1000*$X98</f>
        <v>2.6588010478432271</v>
      </c>
      <c r="AL98" s="401">
        <f>DB!T25*$X98</f>
        <v>0</v>
      </c>
      <c r="AM98" s="400">
        <f>DB!U25*1000*$X98</f>
        <v>0.29692194442920578</v>
      </c>
      <c r="AN98" s="400">
        <f>DB!V25*1000*$X98</f>
        <v>332.01271967992136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80.97871211705305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5</v>
      </c>
      <c r="I99" s="224">
        <f>DB!AJ26</f>
        <v>7</v>
      </c>
      <c r="J99" s="224">
        <f>DB!AK26</f>
        <v>14</v>
      </c>
      <c r="K99" s="224">
        <f>DB!AL26</f>
        <v>72</v>
      </c>
      <c r="L99" s="224">
        <f>DB!AM26</f>
        <v>2198</v>
      </c>
      <c r="M99" s="224">
        <f>DB!AN26</f>
        <v>411</v>
      </c>
      <c r="N99" s="224">
        <f>DB!AO26</f>
        <v>514</v>
      </c>
      <c r="O99" s="224">
        <f>DB!AP26</f>
        <v>157</v>
      </c>
      <c r="P99" s="224">
        <f>DB!AQ26</f>
        <v>109</v>
      </c>
      <c r="Q99" s="224">
        <f>DB!AR26</f>
        <v>20</v>
      </c>
      <c r="R99" s="224">
        <f t="shared" si="95"/>
        <v>3507</v>
      </c>
      <c r="S99" s="224">
        <f>DB!AS26</f>
        <v>379</v>
      </c>
      <c r="T99" s="225">
        <f>DB!C26</f>
        <v>3886</v>
      </c>
      <c r="U99" s="335">
        <f>DB!E26</f>
        <v>75832.819999999294</v>
      </c>
      <c r="V99" s="352">
        <f>DB!F26*1000</f>
        <v>88.724399399999498</v>
      </c>
      <c r="W99" s="177">
        <f t="shared" si="93"/>
        <v>19.514364384971511</v>
      </c>
      <c r="X99" s="450">
        <v>0.81063762535559336</v>
      </c>
      <c r="Y99" s="400">
        <f t="shared" si="94"/>
        <v>71.923336440716824</v>
      </c>
      <c r="Z99" s="398">
        <f>DB!H26*$X99</f>
        <v>2.1577000932214521E-3</v>
      </c>
      <c r="AA99" s="402">
        <f>DB!I26*$X99</f>
        <v>2.1577000932214521E-3</v>
      </c>
      <c r="AB99" s="402">
        <f>DB!J26*$X99</f>
        <v>2.1577000932214521E-3</v>
      </c>
      <c r="AC99" s="402">
        <f>DB!K26*$X99</f>
        <v>2.1577000932214521E-3</v>
      </c>
      <c r="AD99" s="407">
        <f>DB!L26*$X99</f>
        <v>4013.0344800460234</v>
      </c>
      <c r="AE99" s="401">
        <f>DB!M26*$X99</f>
        <v>0.45671318639856501</v>
      </c>
      <c r="AF99" s="401">
        <f>DB!N26*$X99</f>
        <v>3.4390419947345214</v>
      </c>
      <c r="AG99" s="401">
        <f>DB!O26*$X99</f>
        <v>3.5961668220358373E-2</v>
      </c>
      <c r="AH99" s="401">
        <f>DB!P26*$X99</f>
        <v>9.7815737559378682E-2</v>
      </c>
      <c r="AI99" s="401">
        <f>DB!Q26*$X99</f>
        <v>0.10249075442802043</v>
      </c>
      <c r="AJ99" s="401">
        <f>DB!R26*$X99</f>
        <v>1.9275454166112302E-2</v>
      </c>
      <c r="AK99" s="402">
        <f>DB!S26*1000*$X99</f>
        <v>7.0844486394106468E-2</v>
      </c>
      <c r="AL99" s="401">
        <f>DB!T26*$X99</f>
        <v>0</v>
      </c>
      <c r="AM99" s="400">
        <f>DB!U26*1000*$X99</f>
        <v>7.9115670084788804E-3</v>
      </c>
      <c r="AN99" s="400">
        <f>DB!V26*1000*$X99</f>
        <v>8.8465703822082187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2.1577000932214521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0</v>
      </c>
      <c r="I100" s="224">
        <f>DB!AJ27</f>
        <v>0</v>
      </c>
      <c r="J100" s="224">
        <f>DB!AK27</f>
        <v>0</v>
      </c>
      <c r="K100" s="224">
        <f>DB!AL27</f>
        <v>0</v>
      </c>
      <c r="L100" s="224">
        <f>DB!AM27</f>
        <v>186</v>
      </c>
      <c r="M100" s="224">
        <f>DB!AN27</f>
        <v>69</v>
      </c>
      <c r="N100" s="224">
        <f>DB!AO27</f>
        <v>22</v>
      </c>
      <c r="O100" s="224">
        <f>DB!AP27</f>
        <v>11</v>
      </c>
      <c r="P100" s="224">
        <f>DB!AQ27</f>
        <v>15</v>
      </c>
      <c r="Q100" s="224">
        <f>DB!AR27</f>
        <v>2</v>
      </c>
      <c r="R100" s="224">
        <f t="shared" si="95"/>
        <v>305</v>
      </c>
      <c r="S100" s="224">
        <f>DB!AS27</f>
        <v>4</v>
      </c>
      <c r="T100" s="225">
        <f>DB!C27</f>
        <v>309</v>
      </c>
      <c r="U100" s="335">
        <f>DB!E27</f>
        <v>3757.02</v>
      </c>
      <c r="V100" s="352">
        <f>DB!F27*1000</f>
        <v>4.3957133999999893</v>
      </c>
      <c r="W100" s="177">
        <f t="shared" si="93"/>
        <v>12.158640776699029</v>
      </c>
      <c r="X100" s="450">
        <v>0.81063762535559336</v>
      </c>
      <c r="Y100" s="400">
        <f t="shared" si="94"/>
        <v>3.5633306723197529</v>
      </c>
      <c r="Z100" s="398">
        <f>DB!H27*$X100</f>
        <v>1.0689992016959285E-4</v>
      </c>
      <c r="AA100" s="402">
        <f>DB!I27*$X100</f>
        <v>1.0689992016959285E-4</v>
      </c>
      <c r="AB100" s="402">
        <f>DB!J27*$X100</f>
        <v>1.0689992016959285E-4</v>
      </c>
      <c r="AC100" s="402">
        <f>DB!K27*$X100</f>
        <v>1.0689992016959285E-4</v>
      </c>
      <c r="AD100" s="407">
        <f>DB!L27*$X100</f>
        <v>198.81959819275343</v>
      </c>
      <c r="AE100" s="401">
        <f>DB!M27*$X100</f>
        <v>2.2627149769230567E-2</v>
      </c>
      <c r="AF100" s="401">
        <f>DB!N27*$X100</f>
        <v>0.20261646407529063</v>
      </c>
      <c r="AG100" s="401">
        <f>DB!O27*$X100</f>
        <v>1.7816653361598727E-3</v>
      </c>
      <c r="AH100" s="401">
        <f>DB!P27*$X100</f>
        <v>4.8461297143548914E-3</v>
      </c>
      <c r="AI100" s="401">
        <f>DB!Q27*$X100</f>
        <v>5.0777462080556683E-3</v>
      </c>
      <c r="AJ100" s="401">
        <f>DB!R27*$X100</f>
        <v>9.5497262018169604E-4</v>
      </c>
      <c r="AK100" s="402">
        <f>DB!S27*1000*$X100</f>
        <v>3.5098807122349567E-3</v>
      </c>
      <c r="AL100" s="401">
        <f>DB!T27*$X100</f>
        <v>0</v>
      </c>
      <c r="AM100" s="400">
        <f>DB!U27*1000*$X100</f>
        <v>3.9196637395517297E-4</v>
      </c>
      <c r="AN100" s="400">
        <f>DB!V27*1000*$X100</f>
        <v>0.43828967269533226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0.10689992016959285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7</v>
      </c>
      <c r="I101" s="224">
        <f>DB!AJ28</f>
        <v>28</v>
      </c>
      <c r="J101" s="224">
        <f>DB!AK28</f>
        <v>43</v>
      </c>
      <c r="K101" s="224">
        <f>DB!AL28</f>
        <v>256</v>
      </c>
      <c r="L101" s="224">
        <f>DB!AM28</f>
        <v>596</v>
      </c>
      <c r="M101" s="224">
        <f>DB!AN28</f>
        <v>233</v>
      </c>
      <c r="N101" s="224">
        <f>DB!AO28</f>
        <v>275</v>
      </c>
      <c r="O101" s="224">
        <f>DB!AP28</f>
        <v>42</v>
      </c>
      <c r="P101" s="224">
        <f>DB!AQ28</f>
        <v>32</v>
      </c>
      <c r="Q101" s="224">
        <f>DB!AR28</f>
        <v>3</v>
      </c>
      <c r="R101" s="224">
        <f t="shared" si="95"/>
        <v>1515</v>
      </c>
      <c r="S101" s="224">
        <f>DB!AS28</f>
        <v>239</v>
      </c>
      <c r="T101" s="225">
        <f>DB!C28</f>
        <v>1754</v>
      </c>
      <c r="U101" s="335">
        <f>DB!E28</f>
        <v>8779.5900000000092</v>
      </c>
      <c r="V101" s="352">
        <f>DB!F28*1000</f>
        <v>13.5588987860061</v>
      </c>
      <c r="W101" s="177">
        <f t="shared" si="93"/>
        <v>5.0054675028506326</v>
      </c>
      <c r="X101" s="450">
        <v>0.81063762535559336</v>
      </c>
      <c r="Y101" s="400">
        <f t="shared" si="94"/>
        <v>10.991353514324823</v>
      </c>
      <c r="Z101" s="398">
        <f>DB!H28*$X101</f>
        <v>3.2974060542974467E-4</v>
      </c>
      <c r="AA101" s="402">
        <f>DB!I28*$X101</f>
        <v>3.2974060542974467E-4</v>
      </c>
      <c r="AB101" s="402">
        <f>DB!J28*$X101</f>
        <v>3.2974060542974467E-4</v>
      </c>
      <c r="AC101" s="402">
        <f>DB!K28*$X101</f>
        <v>3.2974060542974467E-4</v>
      </c>
      <c r="AD101" s="407">
        <f>DB!L28*$X101</f>
        <v>613.27356068526421</v>
      </c>
      <c r="AE101" s="401">
        <f>DB!M28*$X101</f>
        <v>6.9795094815962189E-2</v>
      </c>
      <c r="AF101" s="401">
        <f>DB!N28*$X101</f>
        <v>0.32669684599501131</v>
      </c>
      <c r="AG101" s="401">
        <f>DB!O28*$X101</f>
        <v>5.4956767571624028E-3</v>
      </c>
      <c r="AH101" s="401">
        <f>DB!P28*$X101</f>
        <v>1.4948240779481682E-2</v>
      </c>
      <c r="AI101" s="401">
        <f>DB!Q28*$X101</f>
        <v>1.5662678757912878E-2</v>
      </c>
      <c r="AJ101" s="401">
        <f>DB!R28*$X101</f>
        <v>2.9456827418390731E-3</v>
      </c>
      <c r="AK101" s="402">
        <f>DB!S28*1000*$X101</f>
        <v>1.0826483211609943E-2</v>
      </c>
      <c r="AL101" s="401">
        <f>DB!T28*$X101</f>
        <v>0</v>
      </c>
      <c r="AM101" s="400">
        <f>DB!U28*1000*$X101</f>
        <v>1.2090488865757296E-3</v>
      </c>
      <c r="AN101" s="400">
        <f>DB!V28*1000*$X101</f>
        <v>1.3519364822619531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0.32974060542974465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3</v>
      </c>
      <c r="I102" s="224">
        <f>DB!AJ29</f>
        <v>6</v>
      </c>
      <c r="J102" s="224">
        <f>DB!AK29</f>
        <v>2</v>
      </c>
      <c r="K102" s="224">
        <f>DB!AL29</f>
        <v>2</v>
      </c>
      <c r="L102" s="224">
        <f>DB!AM29</f>
        <v>3317</v>
      </c>
      <c r="M102" s="224">
        <f>DB!AN29</f>
        <v>6011</v>
      </c>
      <c r="N102" s="224">
        <f>DB!AO29</f>
        <v>4260</v>
      </c>
      <c r="O102" s="224">
        <f>DB!AP29</f>
        <v>3675</v>
      </c>
      <c r="P102" s="224">
        <f>DB!AQ29</f>
        <v>3861</v>
      </c>
      <c r="Q102" s="224">
        <f>DB!AR29</f>
        <v>509</v>
      </c>
      <c r="R102" s="224">
        <f t="shared" si="95"/>
        <v>21646</v>
      </c>
      <c r="S102" s="224">
        <f>DB!AS29</f>
        <v>44</v>
      </c>
      <c r="T102" s="225">
        <f>DB!C29</f>
        <v>21690</v>
      </c>
      <c r="U102" s="335">
        <f>DB!E29</f>
        <v>459896.36000001401</v>
      </c>
      <c r="V102" s="352">
        <f>DB!F29*1000</f>
        <v>1632.10160721387</v>
      </c>
      <c r="W102" s="177">
        <f t="shared" si="93"/>
        <v>21.203151682803782</v>
      </c>
      <c r="X102" s="450">
        <v>0.81063762535559336</v>
      </c>
      <c r="Y102" s="400">
        <f t="shared" si="94"/>
        <v>1323.0429712108989</v>
      </c>
      <c r="Z102" s="398">
        <f>DB!H29*$X102</f>
        <v>3.9691289136330209E-2</v>
      </c>
      <c r="AA102" s="402">
        <f>DB!I29*$X102</f>
        <v>3.9691289136330209E-2</v>
      </c>
      <c r="AB102" s="402">
        <f>DB!J29*$X102</f>
        <v>3.9691289136330209E-2</v>
      </c>
      <c r="AC102" s="402">
        <f>DB!K29*$X102</f>
        <v>3.9691289136330209E-2</v>
      </c>
      <c r="AD102" s="407">
        <f>DB!L29*$X102</f>
        <v>73820.505621682998</v>
      </c>
      <c r="AE102" s="401">
        <f>DB!M29*$X102</f>
        <v>8.4013228671889042</v>
      </c>
      <c r="AF102" s="401">
        <f>DB!N29*$X102</f>
        <v>22.227121916343009</v>
      </c>
      <c r="AG102" s="401">
        <f>DB!O29*$X102</f>
        <v>0.66152148560544866</v>
      </c>
      <c r="AH102" s="401">
        <f>DB!P29*$X102</f>
        <v>1.7993384408468283</v>
      </c>
      <c r="AI102" s="401">
        <f>DB!Q29*$X102</f>
        <v>1.8853362339756323</v>
      </c>
      <c r="AJ102" s="401">
        <f>DB!R29*$X102</f>
        <v>0.35457551628452727</v>
      </c>
      <c r="AK102" s="402">
        <f>DB!S29*1000*$X102</f>
        <v>1.3031973266427825</v>
      </c>
      <c r="AL102" s="401">
        <f>DB!T29*$X102</f>
        <v>0</v>
      </c>
      <c r="AM102" s="400">
        <f>DB!U29*1000*$X102</f>
        <v>0.14553472683319912</v>
      </c>
      <c r="AN102" s="400">
        <f>DB!V29*1000*$X102</f>
        <v>162.73428545895595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39.691289136330212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0</v>
      </c>
      <c r="J103" s="224">
        <f>DB!AK30</f>
        <v>0</v>
      </c>
      <c r="K103" s="224">
        <f>DB!AL30</f>
        <v>0</v>
      </c>
      <c r="L103" s="224">
        <f>DB!AM30</f>
        <v>0</v>
      </c>
      <c r="M103" s="224">
        <f>DB!AN30</f>
        <v>2</v>
      </c>
      <c r="N103" s="224">
        <f>DB!AO30</f>
        <v>4</v>
      </c>
      <c r="O103" s="224">
        <f>DB!AP30</f>
        <v>46</v>
      </c>
      <c r="P103" s="224">
        <f>DB!AQ30</f>
        <v>86</v>
      </c>
      <c r="Q103" s="224">
        <f>DB!AR30</f>
        <v>15</v>
      </c>
      <c r="R103" s="224">
        <f t="shared" si="95"/>
        <v>153</v>
      </c>
      <c r="S103" s="224">
        <f>DB!AS30</f>
        <v>0</v>
      </c>
      <c r="T103" s="225">
        <f>DB!C30</f>
        <v>153</v>
      </c>
      <c r="U103" s="335">
        <f>DB!E30</f>
        <v>18362.8</v>
      </c>
      <c r="V103" s="352">
        <f>DB!F30*1000</f>
        <v>66.106080000000091</v>
      </c>
      <c r="W103" s="177">
        <f t="shared" si="93"/>
        <v>120.01830065359476</v>
      </c>
      <c r="X103" s="450">
        <v>0.81063762535559336</v>
      </c>
      <c r="Y103" s="400">
        <f t="shared" si="94"/>
        <v>53.588075712766958</v>
      </c>
      <c r="Z103" s="398">
        <f>DB!H30*$X103</f>
        <v>1.6076422713830066E-3</v>
      </c>
      <c r="AA103" s="402">
        <f>DB!I30*$X103</f>
        <v>1.6076422713830066E-3</v>
      </c>
      <c r="AB103" s="402">
        <f>DB!J30*$X103</f>
        <v>1.6076422713830066E-3</v>
      </c>
      <c r="AC103" s="402">
        <f>DB!K30*$X103</f>
        <v>1.6076422713830066E-3</v>
      </c>
      <c r="AD103" s="407">
        <f>DB!L30*$X103</f>
        <v>2990.000272469541</v>
      </c>
      <c r="AE103" s="401">
        <f>DB!M30*$X103</f>
        <v>0.3402842807760697</v>
      </c>
      <c r="AF103" s="401">
        <f>DB!N30*$X103</f>
        <v>1.2057317035372548</v>
      </c>
      <c r="AG103" s="401">
        <f>DB!O30*$X103</f>
        <v>2.6794037856383526E-2</v>
      </c>
      <c r="AH103" s="401">
        <f>DB!P30*$X103</f>
        <v>7.2879782969362872E-2</v>
      </c>
      <c r="AI103" s="401">
        <f>DB!Q30*$X103</f>
        <v>7.6363007890692808E-2</v>
      </c>
      <c r="AJ103" s="401">
        <f>DB!R30*$X103</f>
        <v>1.4361604291021525E-2</v>
      </c>
      <c r="AK103" s="402">
        <f>DB!S30*1000*$X103</f>
        <v>5.2784254577075376E-2</v>
      </c>
      <c r="AL103" s="401">
        <f>DB!T30*$X103</f>
        <v>0</v>
      </c>
      <c r="AM103" s="400">
        <f>DB!U30*1000*$X103</f>
        <v>5.894688328404357E-3</v>
      </c>
      <c r="AN103" s="400">
        <f>DB!V30*1000*$X103</f>
        <v>6.5913333126703186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1.6076422713830067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2</v>
      </c>
      <c r="N104" s="224">
        <f>DB!AO31</f>
        <v>2</v>
      </c>
      <c r="O104" s="224">
        <f>DB!AP31</f>
        <v>1</v>
      </c>
      <c r="P104" s="224">
        <f>DB!AQ31</f>
        <v>3</v>
      </c>
      <c r="Q104" s="224">
        <f>DB!AR31</f>
        <v>1</v>
      </c>
      <c r="R104" s="224">
        <f t="shared" si="95"/>
        <v>9</v>
      </c>
      <c r="S104" s="224">
        <f>DB!AS31</f>
        <v>0</v>
      </c>
      <c r="T104" s="225">
        <f>DB!C31</f>
        <v>9</v>
      </c>
      <c r="U104" s="335">
        <f>DB!E31</f>
        <v>4342</v>
      </c>
      <c r="V104" s="352">
        <f>DB!F31*1000</f>
        <v>15.631200000000002</v>
      </c>
      <c r="W104" s="177">
        <f t="shared" si="93"/>
        <v>482.44444444444446</v>
      </c>
      <c r="X104" s="450">
        <v>0.81063762535559336</v>
      </c>
      <c r="Y104" s="400">
        <f t="shared" si="94"/>
        <v>12.671238849458351</v>
      </c>
      <c r="Z104" s="398">
        <f>DB!H31*$X104</f>
        <v>3.8013716548375052E-4</v>
      </c>
      <c r="AA104" s="402">
        <f>DB!I31*$X104</f>
        <v>3.8013716548375052E-4</v>
      </c>
      <c r="AB104" s="402">
        <f>DB!J31*$X104</f>
        <v>3.8013716548375052E-4</v>
      </c>
      <c r="AC104" s="402">
        <f>DB!K31*$X104</f>
        <v>3.8013716548375052E-4</v>
      </c>
      <c r="AD104" s="407">
        <f>DB!L31*$X104</f>
        <v>707.0044428443781</v>
      </c>
      <c r="AE104" s="401">
        <f>DB!M31*$X104</f>
        <v>8.0462366694060539E-2</v>
      </c>
      <c r="AF104" s="401">
        <f>DB!N31*$X104</f>
        <v>0.28510287411281293</v>
      </c>
      <c r="AG104" s="401">
        <f>DB!O31*$X104</f>
        <v>6.3356194247291761E-3</v>
      </c>
      <c r="AH104" s="401">
        <f>DB!P31*$X104</f>
        <v>1.7232884835263359E-2</v>
      </c>
      <c r="AI104" s="401">
        <f>DB!Q31*$X104</f>
        <v>1.8056515360478149E-2</v>
      </c>
      <c r="AJ104" s="401">
        <f>DB!R31*$X104</f>
        <v>3.3958920116548379E-3</v>
      </c>
      <c r="AK104" s="402">
        <f>DB!S31*1000*$X104</f>
        <v>1.2481170266716473E-2</v>
      </c>
      <c r="AL104" s="401">
        <f>DB!T31*$X104</f>
        <v>0</v>
      </c>
      <c r="AM104" s="400">
        <f>DB!U31*1000*$X104</f>
        <v>1.3938362734404186E-3</v>
      </c>
      <c r="AN104" s="400">
        <f>DB!V31*1000*$X104</f>
        <v>1.5585623784833773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0.38013716548375048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1</v>
      </c>
      <c r="P105" s="224">
        <f>DB!AQ32</f>
        <v>0</v>
      </c>
      <c r="Q105" s="224">
        <f>DB!AR32</f>
        <v>0</v>
      </c>
      <c r="R105" s="224">
        <f t="shared" si="95"/>
        <v>1</v>
      </c>
      <c r="S105" s="224">
        <f>DB!AS32</f>
        <v>0</v>
      </c>
      <c r="T105" s="225">
        <f>DB!C32</f>
        <v>1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4</v>
      </c>
      <c r="P106" s="224">
        <f>DB!AQ33</f>
        <v>7</v>
      </c>
      <c r="Q106" s="224">
        <f>DB!AR33</f>
        <v>1</v>
      </c>
      <c r="R106" s="224">
        <f t="shared" si="95"/>
        <v>12</v>
      </c>
      <c r="S106" s="224">
        <f>DB!AS33</f>
        <v>0</v>
      </c>
      <c r="T106" s="225">
        <f>DB!C33</f>
        <v>12</v>
      </c>
      <c r="U106" s="335">
        <f>DB!E33</f>
        <v>448.69</v>
      </c>
      <c r="V106" s="352">
        <f>DB!F33*1000</f>
        <v>1.6152839999999999</v>
      </c>
      <c r="W106" s="177">
        <f t="shared" si="93"/>
        <v>37.390833333333333</v>
      </c>
      <c r="X106" s="450">
        <v>0.81063762535559336</v>
      </c>
      <c r="Y106" s="400">
        <f t="shared" si="94"/>
        <v>1.3094099860348842</v>
      </c>
      <c r="Z106" s="398">
        <f>DB!H33*$X106</f>
        <v>3.9282299581046528E-5</v>
      </c>
      <c r="AA106" s="402">
        <f>DB!I33*$X106</f>
        <v>3.9282299581046528E-5</v>
      </c>
      <c r="AB106" s="402">
        <f>DB!J33*$X106</f>
        <v>3.9282299581046528E-5</v>
      </c>
      <c r="AC106" s="402">
        <f>DB!K33*$X106</f>
        <v>3.9282299581046528E-5</v>
      </c>
      <c r="AD106" s="407">
        <f>DB!L33*$X106</f>
        <v>73.059839580802404</v>
      </c>
      <c r="AE106" s="401">
        <f>DB!M33*$X106</f>
        <v>8.3147534113215162E-3</v>
      </c>
      <c r="AF106" s="401">
        <f>DB!N33*$X106</f>
        <v>2.3569379748627918E-2</v>
      </c>
      <c r="AG106" s="401">
        <f>DB!O33*$X106</f>
        <v>6.5470499301744213E-4</v>
      </c>
      <c r="AH106" s="401">
        <f>DB!P33*$X106</f>
        <v>1.7807975810074427E-3</v>
      </c>
      <c r="AI106" s="401">
        <f>DB!Q33*$X106</f>
        <v>1.8659092300997101E-3</v>
      </c>
      <c r="AJ106" s="401">
        <f>DB!R33*$X106</f>
        <v>3.5092187625734899E-4</v>
      </c>
      <c r="AK106" s="402">
        <f>DB!S33*1000*$X106</f>
        <v>1.289768836244361E-3</v>
      </c>
      <c r="AL106" s="401">
        <f>DB!T33*$X106</f>
        <v>0</v>
      </c>
      <c r="AM106" s="400">
        <f>DB!U33*1000*$X106</f>
        <v>1.4403509846383728E-4</v>
      </c>
      <c r="AN106" s="400">
        <f>DB!V33*1000*$X106</f>
        <v>0.16105742828229075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3.9282299581046523E-2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1</v>
      </c>
      <c r="I107" s="224">
        <f>DB!AJ34</f>
        <v>9</v>
      </c>
      <c r="J107" s="224">
        <f>DB!AK34</f>
        <v>2</v>
      </c>
      <c r="K107" s="224">
        <f>DB!AL34</f>
        <v>13</v>
      </c>
      <c r="L107" s="224">
        <f>DB!AM34</f>
        <v>66</v>
      </c>
      <c r="M107" s="224">
        <f>DB!AN34</f>
        <v>129</v>
      </c>
      <c r="N107" s="224">
        <f>DB!AO34</f>
        <v>85</v>
      </c>
      <c r="O107" s="224">
        <f>DB!AP34</f>
        <v>101</v>
      </c>
      <c r="P107" s="224">
        <f>DB!AQ34</f>
        <v>95</v>
      </c>
      <c r="Q107" s="224">
        <f>DB!AR34</f>
        <v>8</v>
      </c>
      <c r="R107" s="224">
        <f t="shared" si="95"/>
        <v>509</v>
      </c>
      <c r="S107" s="224">
        <f>DB!AS34</f>
        <v>1</v>
      </c>
      <c r="T107" s="225">
        <f>DB!C34</f>
        <v>510</v>
      </c>
      <c r="U107" s="335">
        <f>DB!E34</f>
        <v>33501</v>
      </c>
      <c r="V107" s="352">
        <f>DB!F34*1000</f>
        <v>96.482879999999895</v>
      </c>
      <c r="W107" s="177">
        <f t="shared" si="93"/>
        <v>65.688235294117646</v>
      </c>
      <c r="X107" s="450">
        <v>0.81063762535559336</v>
      </c>
      <c r="Y107" s="400">
        <f t="shared" si="94"/>
        <v>78.21265273066858</v>
      </c>
      <c r="Z107" s="398">
        <f>DB!H34*$X107</f>
        <v>2.3463795819200603E-3</v>
      </c>
      <c r="AA107" s="402">
        <f>DB!I34*$X107</f>
        <v>2.3463795819200603E-3</v>
      </c>
      <c r="AB107" s="402">
        <f>DB!J34*$X107</f>
        <v>2.3463795819200603E-3</v>
      </c>
      <c r="AC107" s="402">
        <f>DB!K34*$X107</f>
        <v>2.3463795819200603E-3</v>
      </c>
      <c r="AD107" s="407">
        <f>DB!L34*$X107</f>
        <v>4363.9531717603813</v>
      </c>
      <c r="AE107" s="401">
        <f>DB!M34*$X107</f>
        <v>0.49665034483974607</v>
      </c>
      <c r="AF107" s="401">
        <f>DB!N34*$X107</f>
        <v>1.0558708118640272</v>
      </c>
      <c r="AG107" s="401">
        <f>DB!O34*$X107</f>
        <v>3.9106326365334253E-2</v>
      </c>
      <c r="AH107" s="401">
        <f>DB!P34*$X107</f>
        <v>0.10636920771370939</v>
      </c>
      <c r="AI107" s="401">
        <f>DB!Q34*$X107</f>
        <v>0.11145303014120286</v>
      </c>
      <c r="AJ107" s="401">
        <f>DB!R34*$X107</f>
        <v>2.0960990931819124E-2</v>
      </c>
      <c r="AK107" s="402">
        <f>DB!S34*1000*$X107</f>
        <v>7.7039462939708647E-2</v>
      </c>
      <c r="AL107" s="401">
        <f>DB!T34*$X107</f>
        <v>0</v>
      </c>
      <c r="AM107" s="400">
        <f>DB!U34*1000*$X107</f>
        <v>8.6033918003735541E-3</v>
      </c>
      <c r="AN107" s="400">
        <f>DB!V34*1000*$X107</f>
        <v>9.6201562858722482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2.3463795819200599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0</v>
      </c>
      <c r="I108" s="224">
        <f>DB!AJ35</f>
        <v>2</v>
      </c>
      <c r="J108" s="224">
        <f>DB!AK35</f>
        <v>1</v>
      </c>
      <c r="K108" s="224">
        <f>DB!AL35</f>
        <v>6</v>
      </c>
      <c r="L108" s="224">
        <f>DB!AM35</f>
        <v>48</v>
      </c>
      <c r="M108" s="224">
        <f>DB!AN35</f>
        <v>34</v>
      </c>
      <c r="N108" s="224">
        <f>DB!AO35</f>
        <v>22</v>
      </c>
      <c r="O108" s="224">
        <f>DB!AP35</f>
        <v>19</v>
      </c>
      <c r="P108" s="224">
        <f>DB!AQ35</f>
        <v>15</v>
      </c>
      <c r="Q108" s="224">
        <f>DB!AR35</f>
        <v>2</v>
      </c>
      <c r="R108" s="224">
        <f t="shared" si="95"/>
        <v>149</v>
      </c>
      <c r="S108" s="224">
        <f>DB!AS35</f>
        <v>1</v>
      </c>
      <c r="T108" s="225">
        <f>DB!C35</f>
        <v>150</v>
      </c>
      <c r="U108" s="335">
        <f>DB!E35</f>
        <v>9755.2000000000007</v>
      </c>
      <c r="V108" s="352">
        <f>DB!F35*1000</f>
        <v>17.559359999999998</v>
      </c>
      <c r="W108" s="177">
        <f t="shared" si="93"/>
        <v>65.034666666666666</v>
      </c>
      <c r="X108" s="450">
        <v>0.81063762535559336</v>
      </c>
      <c r="Y108" s="400">
        <f t="shared" si="94"/>
        <v>14.23427789316399</v>
      </c>
      <c r="Z108" s="398">
        <f>DB!H35*$X108</f>
        <v>4.2702833679491973E-4</v>
      </c>
      <c r="AA108" s="402">
        <f>DB!I35*$X108</f>
        <v>4.2702833679491973E-4</v>
      </c>
      <c r="AB108" s="402">
        <f>DB!J35*$X108</f>
        <v>4.2702833679491973E-4</v>
      </c>
      <c r="AC108" s="402">
        <f>DB!K35*$X108</f>
        <v>4.2702833679491973E-4</v>
      </c>
      <c r="AD108" s="407">
        <f>DB!L35*$X108</f>
        <v>794.21576932697815</v>
      </c>
      <c r="AE108" s="401">
        <f>DB!M35*$X108</f>
        <v>9.038766462159134E-2</v>
      </c>
      <c r="AF108" s="401">
        <f>DB!N35*$X108</f>
        <v>0.19216275155771387</v>
      </c>
      <c r="AG108" s="401">
        <f>DB!O35*$X108</f>
        <v>7.1171389465819876E-3</v>
      </c>
      <c r="AH108" s="401">
        <f>DB!P35*$X108</f>
        <v>1.9358617934703028E-2</v>
      </c>
      <c r="AI108" s="401">
        <f>DB!Q35*$X108</f>
        <v>2.028384599775869E-2</v>
      </c>
      <c r="AJ108" s="401">
        <f>DB!R35*$X108</f>
        <v>3.8147864753679496E-3</v>
      </c>
      <c r="AK108" s="402">
        <f>DB!S35*1000*$X108</f>
        <v>1.4020763724766532E-2</v>
      </c>
      <c r="AL108" s="401">
        <f>DB!T35*$X108</f>
        <v>0</v>
      </c>
      <c r="AM108" s="400">
        <f>DB!U35*1000*$X108</f>
        <v>1.5657705682480391E-3</v>
      </c>
      <c r="AN108" s="400">
        <f>DB!V35*1000*$X108</f>
        <v>1.7508161808591709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0.42702833679491969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0</v>
      </c>
      <c r="I109" s="224">
        <f>DB!AJ36</f>
        <v>1</v>
      </c>
      <c r="J109" s="224">
        <f>DB!AK36</f>
        <v>1</v>
      </c>
      <c r="K109" s="224">
        <f>DB!AL36</f>
        <v>1</v>
      </c>
      <c r="L109" s="224">
        <f>DB!AM36</f>
        <v>1</v>
      </c>
      <c r="M109" s="224">
        <f>DB!AN36</f>
        <v>10</v>
      </c>
      <c r="N109" s="224">
        <f>DB!AO36</f>
        <v>6</v>
      </c>
      <c r="O109" s="224">
        <f>DB!AP36</f>
        <v>2</v>
      </c>
      <c r="P109" s="224">
        <f>DB!AQ36</f>
        <v>6</v>
      </c>
      <c r="Q109" s="224">
        <f>DB!AR36</f>
        <v>0</v>
      </c>
      <c r="R109" s="224">
        <f t="shared" si="95"/>
        <v>28</v>
      </c>
      <c r="S109" s="224">
        <f>DB!AS36</f>
        <v>0</v>
      </c>
      <c r="T109" s="225">
        <f>DB!C36</f>
        <v>28</v>
      </c>
      <c r="U109" s="335">
        <f>DB!E36</f>
        <v>1386.9</v>
      </c>
      <c r="V109" s="352">
        <f>DB!F36*1000</f>
        <v>3.4949880000000002</v>
      </c>
      <c r="W109" s="177">
        <f t="shared" si="93"/>
        <v>49.532142857142858</v>
      </c>
      <c r="X109" s="450">
        <v>0.81063762535559336</v>
      </c>
      <c r="Y109" s="400">
        <f t="shared" si="94"/>
        <v>2.8331687729662947</v>
      </c>
      <c r="Z109" s="398">
        <f>DB!H36*$X109</f>
        <v>8.499506318898884E-5</v>
      </c>
      <c r="AA109" s="402">
        <f>DB!I36*$X109</f>
        <v>8.499506318898884E-5</v>
      </c>
      <c r="AB109" s="402">
        <f>DB!J36*$X109</f>
        <v>8.499506318898884E-5</v>
      </c>
      <c r="AC109" s="402">
        <f>DB!K36*$X109</f>
        <v>8.499506318898884E-5</v>
      </c>
      <c r="AD109" s="407">
        <f>DB!L36*$X109</f>
        <v>158.07948485642737</v>
      </c>
      <c r="AE109" s="401">
        <f>DB!M36*$X109</f>
        <v>1.7990621708335972E-2</v>
      </c>
      <c r="AF109" s="401">
        <f>DB!N36*$X109</f>
        <v>3.8247778435044975E-2</v>
      </c>
      <c r="AG109" s="401">
        <f>DB!O36*$X109</f>
        <v>1.4165843864831474E-3</v>
      </c>
      <c r="AH109" s="401">
        <f>DB!P36*$X109</f>
        <v>3.8531095312341608E-3</v>
      </c>
      <c r="AI109" s="401">
        <f>DB!Q36*$X109</f>
        <v>4.0372655014769701E-3</v>
      </c>
      <c r="AJ109" s="401">
        <f>DB!R36*$X109</f>
        <v>7.5928923115496693E-4</v>
      </c>
      <c r="AK109" s="402">
        <f>DB!S36*1000*$X109</f>
        <v>2.7906712413718004E-3</v>
      </c>
      <c r="AL109" s="401">
        <f>DB!T36*$X109</f>
        <v>0</v>
      </c>
      <c r="AM109" s="400">
        <f>DB!U36*1000*$X109</f>
        <v>3.1164856502629239E-4</v>
      </c>
      <c r="AN109" s="400">
        <f>DB!V36*1000*$X109</f>
        <v>0.34847975907485423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8.4995063188988848E-2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0</v>
      </c>
      <c r="I110" s="227">
        <f>DB!AJ37</f>
        <v>0</v>
      </c>
      <c r="J110" s="227">
        <f>DB!AK37</f>
        <v>1</v>
      </c>
      <c r="K110" s="227">
        <f>DB!AL37</f>
        <v>4</v>
      </c>
      <c r="L110" s="227">
        <f>DB!AM37</f>
        <v>16</v>
      </c>
      <c r="M110" s="227">
        <f>DB!AN37</f>
        <v>23</v>
      </c>
      <c r="N110" s="227">
        <f>DB!AO37</f>
        <v>11</v>
      </c>
      <c r="O110" s="227">
        <f>DB!AP37</f>
        <v>15</v>
      </c>
      <c r="P110" s="227">
        <f>DB!AQ37</f>
        <v>16</v>
      </c>
      <c r="Q110" s="227">
        <f>DB!AR37</f>
        <v>3</v>
      </c>
      <c r="R110" s="227">
        <f t="shared" si="95"/>
        <v>89</v>
      </c>
      <c r="S110" s="227">
        <f>DB!AS37</f>
        <v>9</v>
      </c>
      <c r="T110" s="228">
        <f>DB!C37</f>
        <v>98</v>
      </c>
      <c r="U110" s="336">
        <f>DB!E37</f>
        <v>706.32</v>
      </c>
      <c r="V110" s="353">
        <f>DB!F37*1000</f>
        <v>1.0908406079999999</v>
      </c>
      <c r="W110" s="204">
        <f t="shared" si="93"/>
        <v>7.2073469387755109</v>
      </c>
      <c r="X110" s="451">
        <v>0.81063762535559336</v>
      </c>
      <c r="Y110" s="411">
        <f t="shared" si="94"/>
        <v>0.8842764401105716</v>
      </c>
      <c r="Z110" s="399">
        <f>DB!H37*$X110</f>
        <v>2.6528293203317153E-5</v>
      </c>
      <c r="AA110" s="408">
        <f>DB!I37*$X110</f>
        <v>2.6528293203317153E-5</v>
      </c>
      <c r="AB110" s="408">
        <f>DB!J37*$X110</f>
        <v>2.6528293203317153E-5</v>
      </c>
      <c r="AC110" s="408">
        <f>DB!K37*$X110</f>
        <v>2.6528293203317153E-5</v>
      </c>
      <c r="AD110" s="409">
        <f>DB!L37*$X110</f>
        <v>49.339088252409461</v>
      </c>
      <c r="AE110" s="410">
        <f>DB!M37*$X110</f>
        <v>5.6151553947021296E-3</v>
      </c>
      <c r="AF110" s="410">
        <f>DB!N37*$X110</f>
        <v>1.1937731941492717E-2</v>
      </c>
      <c r="AG110" s="410">
        <f>DB!O37*$X110</f>
        <v>4.4213822005528586E-4</v>
      </c>
      <c r="AH110" s="410">
        <f>DB!P37*$X110</f>
        <v>1.2026159585503775E-3</v>
      </c>
      <c r="AI110" s="410">
        <f>DB!Q37*$X110</f>
        <v>1.2600939271575646E-3</v>
      </c>
      <c r="AJ110" s="410">
        <f>DB!R37*$X110</f>
        <v>2.3698608594963322E-4</v>
      </c>
      <c r="AK110" s="408">
        <f>DB!S37*1000*$X110</f>
        <v>8.7101229350891303E-4</v>
      </c>
      <c r="AL110" s="410">
        <f>DB!T37*$X110</f>
        <v>0</v>
      </c>
      <c r="AM110" s="411">
        <f>DB!U37*1000*$X110</f>
        <v>9.727040841216289E-5</v>
      </c>
      <c r="AN110" s="411">
        <f>DB!V37*1000*$X110</f>
        <v>0.10876600213360033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2.6528293203317149E-2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36</v>
      </c>
      <c r="I111" s="230">
        <f t="shared" si="96"/>
        <v>91</v>
      </c>
      <c r="J111" s="230">
        <f t="shared" si="96"/>
        <v>73</v>
      </c>
      <c r="K111" s="230">
        <f t="shared" si="96"/>
        <v>404</v>
      </c>
      <c r="L111" s="230">
        <f t="shared" si="96"/>
        <v>13193</v>
      </c>
      <c r="M111" s="230">
        <f t="shared" si="96"/>
        <v>15350</v>
      </c>
      <c r="N111" s="230">
        <f t="shared" si="96"/>
        <v>8590</v>
      </c>
      <c r="O111" s="230">
        <f t="shared" si="96"/>
        <v>6189</v>
      </c>
      <c r="P111" s="230">
        <f t="shared" si="96"/>
        <v>7020</v>
      </c>
      <c r="Q111" s="230">
        <f t="shared" si="96"/>
        <v>983</v>
      </c>
      <c r="R111" s="230">
        <f t="shared" si="96"/>
        <v>51929</v>
      </c>
      <c r="S111" s="230">
        <f t="shared" si="96"/>
        <v>871</v>
      </c>
      <c r="T111" s="231">
        <f>SUM(T96:T110)</f>
        <v>52800</v>
      </c>
      <c r="U111" s="337">
        <f>SUM(U96:U110)</f>
        <v>1968172.4000000113</v>
      </c>
      <c r="V111" s="354">
        <f>SUM(V96:V110)</f>
        <v>6907.8840374272831</v>
      </c>
      <c r="W111" s="239"/>
      <c r="X111" s="382"/>
      <c r="Y111" s="445">
        <f>SUM(Y96:Y110)</f>
        <v>5599.7907123318591</v>
      </c>
      <c r="Z111" s="447">
        <f>SUM(Z96:Z110)</f>
        <v>0.16799372136995822</v>
      </c>
      <c r="AA111" s="448">
        <f>SUM(AA96:AA110)</f>
        <v>0.16799372136995822</v>
      </c>
      <c r="AB111" s="448">
        <f>SUM(AB96:AB110)</f>
        <v>0.16799372136995822</v>
      </c>
      <c r="AC111" s="448">
        <f t="shared" ref="AC111" si="97">SUM(AC96:AC110)</f>
        <v>0.16799372136995822</v>
      </c>
      <c r="AD111" s="444">
        <f>SUM(AD96:AD110)</f>
        <v>312445.92258527112</v>
      </c>
      <c r="AE111" s="449">
        <f>SUM(AE96:AE110)</f>
        <v>35.558671023306992</v>
      </c>
      <c r="AF111" s="449">
        <f t="shared" ref="AF111:AG111" si="98">SUM(AF96:AF110)</f>
        <v>144.44043367830866</v>
      </c>
      <c r="AG111" s="449">
        <f t="shared" si="98"/>
        <v>2.7998953561659303</v>
      </c>
      <c r="AH111" s="449">
        <f t="shared" ref="AH111" si="99">SUM(AH96:AH110)</f>
        <v>7.6157153687713128</v>
      </c>
      <c r="AI111" s="449">
        <f t="shared" ref="AI111" si="100">SUM(AI96:AI110)</f>
        <v>7.9797017650729813</v>
      </c>
      <c r="AJ111" s="449">
        <f t="shared" ref="AJ111" si="101">SUM(AJ96:AJ110)</f>
        <v>1.5007439109049385</v>
      </c>
      <c r="AK111" s="448">
        <f t="shared" ref="AK111:AQ111" si="102">SUM(AK96:AK110)</f>
        <v>5.5157938516469258</v>
      </c>
      <c r="AL111" s="449">
        <f t="shared" si="102"/>
        <v>0</v>
      </c>
      <c r="AM111" s="445">
        <f t="shared" si="102"/>
        <v>0.61597697835651499</v>
      </c>
      <c r="AN111" s="445">
        <f t="shared" si="102"/>
        <v>688.77425761684106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167.99372136995822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1484</v>
      </c>
      <c r="I114" s="230">
        <f t="shared" si="106"/>
        <v>2816</v>
      </c>
      <c r="J114" s="230">
        <f t="shared" si="106"/>
        <v>2157</v>
      </c>
      <c r="K114" s="230">
        <f t="shared" si="106"/>
        <v>3673</v>
      </c>
      <c r="L114" s="230">
        <f t="shared" si="106"/>
        <v>17086</v>
      </c>
      <c r="M114" s="230">
        <f t="shared" si="106"/>
        <v>17217</v>
      </c>
      <c r="N114" s="230">
        <f t="shared" si="106"/>
        <v>9501</v>
      </c>
      <c r="O114" s="230">
        <f t="shared" si="106"/>
        <v>7626</v>
      </c>
      <c r="P114" s="230">
        <f t="shared" si="106"/>
        <v>8248</v>
      </c>
      <c r="Q114" s="230">
        <f t="shared" si="106"/>
        <v>1142</v>
      </c>
      <c r="R114" s="230">
        <f t="shared" si="106"/>
        <v>70950</v>
      </c>
      <c r="S114" s="230">
        <f t="shared" si="106"/>
        <v>1054</v>
      </c>
      <c r="T114" s="231">
        <f>SUM(T77,T111,T92)</f>
        <v>89884</v>
      </c>
      <c r="U114" s="337">
        <f>SUM(U77,U111,U92)</f>
        <v>2612861.5500000115</v>
      </c>
      <c r="V114" s="354">
        <f>SUM(V77,V111,V92)</f>
        <v>9181.7472348895535</v>
      </c>
      <c r="W114" s="239"/>
      <c r="X114" s="404"/>
      <c r="Y114" s="445">
        <f>SUM(Y77,Y111,Y92)</f>
        <v>7784.6267139458832</v>
      </c>
      <c r="Z114" s="447">
        <f>SUM(Z77,Z111,Z92)</f>
        <v>51.036662991890253</v>
      </c>
      <c r="AA114" s="448">
        <f t="shared" ref="AA114:AX114" si="107">SUM(AA77,AA111,AA92)</f>
        <v>44.120236462849434</v>
      </c>
      <c r="AB114" s="448">
        <f t="shared" si="107"/>
        <v>46.684153955727588</v>
      </c>
      <c r="AC114" s="448">
        <f t="shared" si="107"/>
        <v>49.688806816710766</v>
      </c>
      <c r="AD114" s="444">
        <f t="shared" si="107"/>
        <v>491101.19445642189</v>
      </c>
      <c r="AE114" s="449">
        <f t="shared" si="107"/>
        <v>1239.2932067617812</v>
      </c>
      <c r="AF114" s="449">
        <f t="shared" si="107"/>
        <v>251.02962680872201</v>
      </c>
      <c r="AG114" s="449">
        <f t="shared" si="107"/>
        <v>121.33162044438268</v>
      </c>
      <c r="AH114" s="449">
        <f t="shared" si="107"/>
        <v>138.79571084145743</v>
      </c>
      <c r="AI114" s="449">
        <f t="shared" si="107"/>
        <v>61.276329043510813</v>
      </c>
      <c r="AJ114" s="449">
        <f t="shared" si="107"/>
        <v>79.607798033326873</v>
      </c>
      <c r="AK114" s="448">
        <f>SUM(AK77,AK111,AK92)</f>
        <v>43.343614379012287</v>
      </c>
      <c r="AL114" s="449">
        <f t="shared" si="107"/>
        <v>251.24647413863221</v>
      </c>
      <c r="AM114" s="445">
        <f>SUM(AM77,AM111,AM92)</f>
        <v>2289.6949836246545</v>
      </c>
      <c r="AN114" s="445">
        <f>SUM(AN77,AN111,AN92)</f>
        <v>2487.3963691616677</v>
      </c>
      <c r="AO114" s="445">
        <f t="shared" ref="AO114" si="108">SUM(AO77,AO111,AO92)</f>
        <v>695.28546881369175</v>
      </c>
      <c r="AP114" s="449">
        <f>SUM(AP77,AP111,AP92)</f>
        <v>155.20886178893625</v>
      </c>
      <c r="AQ114" s="445">
        <f t="shared" ref="AQ114" si="109">SUM(AQ77,AQ111,AQ92)</f>
        <v>963.51297684612507</v>
      </c>
      <c r="AR114" s="445">
        <f>SUM(AR77,AR111,AR92)</f>
        <v>5468.7924043007333</v>
      </c>
      <c r="AS114" s="445">
        <f>SUM(AS77,AS111,AS92)</f>
        <v>3997.4969605247579</v>
      </c>
      <c r="AT114" s="445">
        <f t="shared" si="107"/>
        <v>655.1524494609173</v>
      </c>
      <c r="AU114" s="445">
        <f t="shared" si="107"/>
        <v>980.28446545247368</v>
      </c>
      <c r="AV114" s="445">
        <f>SUM(AV77,AV111,AV92)</f>
        <v>7895.3478740651954</v>
      </c>
      <c r="AW114" s="449">
        <f>SUM(AW77,AW111,AW92)</f>
        <v>198.49857407084804</v>
      </c>
      <c r="AX114" s="449">
        <f t="shared" si="107"/>
        <v>100.45618844260615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1484</v>
      </c>
      <c r="I117" s="230">
        <v>2816</v>
      </c>
      <c r="J117" s="230">
        <v>2157</v>
      </c>
      <c r="K117" s="230">
        <v>3673</v>
      </c>
      <c r="L117" s="230">
        <v>17086</v>
      </c>
      <c r="M117" s="230">
        <v>17217</v>
      </c>
      <c r="N117" s="230">
        <v>9501</v>
      </c>
      <c r="O117" s="230">
        <v>7626</v>
      </c>
      <c r="P117" s="230">
        <v>8248</v>
      </c>
      <c r="Q117" s="230">
        <v>1142</v>
      </c>
      <c r="R117" s="446">
        <v>70950</v>
      </c>
      <c r="S117" s="446">
        <v>1054</v>
      </c>
      <c r="T117" s="231">
        <v>89884</v>
      </c>
      <c r="U117" s="337">
        <v>2612861.5500000115</v>
      </c>
      <c r="V117" s="354">
        <v>9181.7472348895535</v>
      </c>
      <c r="W117" s="239"/>
      <c r="X117" s="442"/>
      <c r="Y117" s="443"/>
      <c r="Z117" s="465">
        <v>51.681107603691117</v>
      </c>
      <c r="AA117" s="280">
        <v>44.329100898295287</v>
      </c>
      <c r="AB117" s="280">
        <v>46.982683125060447</v>
      </c>
      <c r="AC117" s="280">
        <v>50.220189995361352</v>
      </c>
      <c r="AD117" s="230">
        <v>570938.79531198274</v>
      </c>
      <c r="AE117" s="310">
        <v>1249.9750266057381</v>
      </c>
      <c r="AF117" s="310">
        <v>289.61176224752722</v>
      </c>
      <c r="AG117" s="310">
        <v>135.28612509029782</v>
      </c>
      <c r="AH117" s="310">
        <v>139.04943053897028</v>
      </c>
      <c r="AI117" s="310">
        <v>61.348871218754404</v>
      </c>
      <c r="AJ117" s="310">
        <v>81.136159940783458</v>
      </c>
      <c r="AK117" s="280">
        <v>42.833383992466793</v>
      </c>
      <c r="AL117" s="310">
        <v>233.85819656228358</v>
      </c>
      <c r="AM117" s="354">
        <v>2153.478644375301</v>
      </c>
      <c r="AN117" s="354">
        <v>2816.7314464398373</v>
      </c>
      <c r="AO117" s="354">
        <v>820.84442500874047</v>
      </c>
      <c r="AP117" s="310">
        <v>183.6561136283205</v>
      </c>
      <c r="AQ117" s="354">
        <v>925.10049076691428</v>
      </c>
      <c r="AR117" s="354">
        <v>5082.1945917339381</v>
      </c>
      <c r="AS117" s="354">
        <v>3707.252693739892</v>
      </c>
      <c r="AT117" s="354">
        <v>748.81270497900903</v>
      </c>
      <c r="AU117" s="354">
        <v>1038.1213193945844</v>
      </c>
      <c r="AV117" s="354">
        <v>7640.2009380458639</v>
      </c>
      <c r="AW117" s="310">
        <v>232.45866448954155</v>
      </c>
      <c r="AX117" s="310">
        <v>93.196351392196888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0.84783718335930902</v>
      </c>
      <c r="Z119" s="44">
        <f t="shared" ref="Z119:AX119" si="110">Z114/Z117</f>
        <v>0.98753036376962566</v>
      </c>
      <c r="AA119" s="44">
        <f t="shared" si="110"/>
        <v>0.99528832231619013</v>
      </c>
      <c r="AB119" s="44">
        <f t="shared" si="110"/>
        <v>0.99364597444257874</v>
      </c>
      <c r="AC119" s="44">
        <f t="shared" si="110"/>
        <v>0.98941893332741937</v>
      </c>
      <c r="AD119" s="44">
        <f t="shared" si="110"/>
        <v>0.86016434421497923</v>
      </c>
      <c r="AE119" s="44">
        <f t="shared" si="110"/>
        <v>0.99145437339419251</v>
      </c>
      <c r="AF119" s="44">
        <f t="shared" si="110"/>
        <v>0.86677980500726493</v>
      </c>
      <c r="AG119" s="44">
        <f t="shared" si="110"/>
        <v>0.89685191562252897</v>
      </c>
      <c r="AH119" s="44">
        <f t="shared" si="110"/>
        <v>0.99817532731684411</v>
      </c>
      <c r="AI119" s="44">
        <f t="shared" si="110"/>
        <v>0.99881754669967893</v>
      </c>
      <c r="AJ119" s="44">
        <f t="shared" si="110"/>
        <v>0.98116299922781602</v>
      </c>
      <c r="AK119" s="44">
        <f t="shared" si="110"/>
        <v>1.0119119793718663</v>
      </c>
      <c r="AL119" s="44">
        <f t="shared" si="110"/>
        <v>1.0743539368384618</v>
      </c>
      <c r="AM119" s="44">
        <f t="shared" si="110"/>
        <v>1.0632540933735928</v>
      </c>
      <c r="AN119" s="44">
        <f t="shared" si="110"/>
        <v>0.88307899296028824</v>
      </c>
      <c r="AO119" s="44">
        <f t="shared" si="110"/>
        <v>0.84703684112405131</v>
      </c>
      <c r="AP119" s="44">
        <f t="shared" si="110"/>
        <v>0.84510588143580556</v>
      </c>
      <c r="AQ119" s="44">
        <f t="shared" si="110"/>
        <v>1.0415225010283657</v>
      </c>
      <c r="AR119" s="44">
        <f t="shared" si="110"/>
        <v>1.0760690692945105</v>
      </c>
      <c r="AS119" s="44">
        <f t="shared" si="110"/>
        <v>1.0782909315232208</v>
      </c>
      <c r="AT119" s="44">
        <f t="shared" si="110"/>
        <v>0.87492165277735601</v>
      </c>
      <c r="AU119" s="44">
        <f t="shared" si="110"/>
        <v>0.9442869991574393</v>
      </c>
      <c r="AV119" s="44">
        <f t="shared" si="110"/>
        <v>1.0333953174907715</v>
      </c>
      <c r="AW119" s="44">
        <f t="shared" si="110"/>
        <v>0.85390912189370594</v>
      </c>
      <c r="AX119" s="44">
        <f t="shared" si="110"/>
        <v>1.0778982968963859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770</v>
      </c>
      <c r="D2" s="38">
        <v>1126.5646551724101</v>
      </c>
      <c r="E2" s="38">
        <v>12309.2</v>
      </c>
      <c r="F2" s="38">
        <v>4.9921594752413798E-2</v>
      </c>
      <c r="G2" s="38">
        <v>15.985974025974</v>
      </c>
      <c r="H2" s="38">
        <v>3.2615441904910401</v>
      </c>
      <c r="I2" s="38">
        <v>2.3083745413516201</v>
      </c>
      <c r="J2" s="38">
        <v>2.5673012128007899</v>
      </c>
      <c r="K2" s="38">
        <v>3.00261751904186</v>
      </c>
      <c r="L2" s="38">
        <v>5097.3941969794696</v>
      </c>
      <c r="M2" s="38">
        <v>35.094881110946901</v>
      </c>
      <c r="N2" s="38">
        <v>5.00713595366713</v>
      </c>
      <c r="O2" s="38">
        <v>0.34945116326689302</v>
      </c>
      <c r="P2" s="38">
        <v>0.748823921286209</v>
      </c>
      <c r="Q2" s="38">
        <v>0.35444332274213602</v>
      </c>
      <c r="R2" s="38">
        <v>0.59905913702896596</v>
      </c>
      <c r="S2" s="38">
        <v>2.69576611663034E-3</v>
      </c>
      <c r="T2" s="38">
        <v>0.59905913702896596</v>
      </c>
      <c r="U2" s="38">
        <v>0.84866711079102997</v>
      </c>
      <c r="V2" s="38">
        <v>1.3978046530675799E-2</v>
      </c>
      <c r="W2" s="38">
        <v>7.4882392128620898E-3</v>
      </c>
      <c r="X2" s="38">
        <v>2.4960797376206899E-2</v>
      </c>
      <c r="Y2" s="38">
        <v>0.22963933586110299</v>
      </c>
      <c r="Z2" s="38">
        <v>0.22963933586110299</v>
      </c>
      <c r="AA2" s="38">
        <v>1.5475694373248201</v>
      </c>
      <c r="AB2" s="38">
        <v>2.7956093061351502E-2</v>
      </c>
      <c r="AC2" s="38">
        <v>3.9937275801931002E-2</v>
      </c>
      <c r="AD2" s="38">
        <v>1.34788305831517</v>
      </c>
      <c r="AE2" s="38">
        <v>8.9858870554344397E-3</v>
      </c>
      <c r="AF2" s="38">
        <v>43.531630624104501</v>
      </c>
      <c r="AG2" s="38">
        <v>8.86108306855348</v>
      </c>
      <c r="AH2" s="38">
        <v>4.1654578661414101</v>
      </c>
      <c r="AI2" s="38">
        <v>1</v>
      </c>
      <c r="AJ2" s="38">
        <v>6</v>
      </c>
      <c r="AK2" s="38">
        <v>12</v>
      </c>
      <c r="AL2" s="38">
        <v>17</v>
      </c>
      <c r="AM2" s="38">
        <v>26</v>
      </c>
      <c r="AN2" s="38">
        <v>58</v>
      </c>
      <c r="AO2" s="38">
        <v>119</v>
      </c>
      <c r="AP2" s="38">
        <v>271</v>
      </c>
      <c r="AQ2" s="38">
        <v>183</v>
      </c>
      <c r="AR2" s="38">
        <v>15</v>
      </c>
      <c r="AS2" s="38">
        <v>62</v>
      </c>
    </row>
    <row r="3" spans="1:45" x14ac:dyDescent="0.25">
      <c r="A3" s="38" t="s">
        <v>293</v>
      </c>
      <c r="B3" s="38" t="s">
        <v>222</v>
      </c>
      <c r="C3" s="38">
        <v>198</v>
      </c>
      <c r="D3" s="38">
        <v>1065.19444444444</v>
      </c>
      <c r="E3" s="38">
        <v>6926.3</v>
      </c>
      <c r="F3" s="38">
        <v>2.6560282609999999E-2</v>
      </c>
      <c r="G3" s="38">
        <v>34.981313131313101</v>
      </c>
      <c r="H3" s="38">
        <v>0.66400706524999997</v>
      </c>
      <c r="I3" s="38">
        <v>0.46905459089259999</v>
      </c>
      <c r="J3" s="38">
        <v>0.52252929321406605</v>
      </c>
      <c r="K3" s="38">
        <v>0.61053236292853297</v>
      </c>
      <c r="L3" s="38">
        <v>2712.0173367418802</v>
      </c>
      <c r="M3" s="38">
        <v>15.272162500749999</v>
      </c>
      <c r="N3" s="38">
        <v>2.5112747207755</v>
      </c>
      <c r="O3" s="38">
        <v>0.13545744131099999</v>
      </c>
      <c r="P3" s="38">
        <v>0.77024819568999903</v>
      </c>
      <c r="Q3" s="38">
        <v>0.42496452175999999</v>
      </c>
      <c r="R3" s="38">
        <v>0.23904254349000001</v>
      </c>
      <c r="S3" s="38">
        <v>2.6560282610000002E-4</v>
      </c>
      <c r="T3" s="38">
        <v>0.29216310871000001</v>
      </c>
      <c r="U3" s="38">
        <v>0.164673752182</v>
      </c>
      <c r="V3" s="38">
        <v>7.4368791307999997E-3</v>
      </c>
      <c r="W3" s="38">
        <v>5.8432621742000104E-3</v>
      </c>
      <c r="X3" s="38">
        <v>1.3280141305E-2</v>
      </c>
      <c r="Y3" s="38">
        <v>0.12217730000599999</v>
      </c>
      <c r="Z3" s="38">
        <v>0.12217730000599999</v>
      </c>
      <c r="AA3" s="38">
        <v>0.82336876091</v>
      </c>
      <c r="AB3" s="38">
        <v>1.4873758261599999E-2</v>
      </c>
      <c r="AC3" s="38">
        <v>2.1248226088000002E-2</v>
      </c>
      <c r="AD3" s="38">
        <v>0.71712763047000105</v>
      </c>
      <c r="AE3" s="38">
        <v>4.7808508697999999E-3</v>
      </c>
      <c r="AF3" s="38">
        <v>23.16056643592</v>
      </c>
      <c r="AG3" s="38">
        <v>10.624113044</v>
      </c>
      <c r="AH3" s="38">
        <v>2.2161899809783998</v>
      </c>
      <c r="AI3" s="38">
        <v>1</v>
      </c>
      <c r="AJ3" s="38">
        <v>1</v>
      </c>
      <c r="AK3" s="38">
        <v>1</v>
      </c>
      <c r="AL3" s="38">
        <v>1</v>
      </c>
      <c r="AM3" s="38">
        <v>6</v>
      </c>
      <c r="AN3" s="38">
        <v>20</v>
      </c>
      <c r="AO3" s="38">
        <v>41</v>
      </c>
      <c r="AP3" s="38">
        <v>63</v>
      </c>
      <c r="AQ3" s="38">
        <v>58</v>
      </c>
      <c r="AR3" s="38">
        <v>6</v>
      </c>
      <c r="AS3" s="38">
        <v>0</v>
      </c>
    </row>
    <row r="4" spans="1:45" x14ac:dyDescent="0.25">
      <c r="A4" s="38" t="s">
        <v>293</v>
      </c>
      <c r="B4" s="38" t="s">
        <v>223</v>
      </c>
      <c r="C4" s="38">
        <v>15</v>
      </c>
      <c r="D4" s="38">
        <v>1525.8728358209</v>
      </c>
      <c r="E4" s="38">
        <v>2312</v>
      </c>
      <c r="F4" s="38">
        <v>1.27001447871045E-2</v>
      </c>
      <c r="G4" s="38">
        <v>154.13333333333301</v>
      </c>
      <c r="H4" s="38">
        <v>0.47413873871856699</v>
      </c>
      <c r="I4" s="38">
        <v>0.33663850449018301</v>
      </c>
      <c r="J4" s="38">
        <v>0.374569603587668</v>
      </c>
      <c r="K4" s="38">
        <v>0.436207639621082</v>
      </c>
      <c r="L4" s="38">
        <v>1292.1063805676199</v>
      </c>
      <c r="M4" s="38">
        <v>12.8842968865175</v>
      </c>
      <c r="N4" s="38">
        <v>0.58420666020680601</v>
      </c>
      <c r="O4" s="38">
        <v>9.2711056945862694E-2</v>
      </c>
      <c r="P4" s="38">
        <v>1.34621534743307</v>
      </c>
      <c r="Q4" s="38">
        <v>0.59055673260035801</v>
      </c>
      <c r="R4" s="38">
        <v>0.81280926637468598</v>
      </c>
      <c r="S4" s="38">
        <v>5.09910813202245E-3</v>
      </c>
      <c r="T4" s="38">
        <v>0.25400289574209001</v>
      </c>
      <c r="U4" s="38">
        <v>8.1280926637468706E-2</v>
      </c>
      <c r="V4" s="38">
        <v>3.5560405403892502E-3</v>
      </c>
      <c r="W4" s="38">
        <v>0.11938136099878199</v>
      </c>
      <c r="X4" s="38">
        <v>3.8100434361313399E-4</v>
      </c>
      <c r="Y4" s="38">
        <v>6.3500723935522403E-3</v>
      </c>
      <c r="Z4" s="38">
        <v>3.8100434361313398E-2</v>
      </c>
      <c r="AA4" s="38">
        <v>3.8100434361313398E-2</v>
      </c>
      <c r="AB4" s="38">
        <v>7.1120810807785099E-3</v>
      </c>
      <c r="AC4" s="38">
        <v>1.01601158296836E-2</v>
      </c>
      <c r="AD4" s="38">
        <v>0.101601158296836</v>
      </c>
      <c r="AE4" s="38">
        <v>2.2860260616788101E-3</v>
      </c>
      <c r="AF4" s="38">
        <v>0.76200868722626902</v>
      </c>
      <c r="AG4" s="38">
        <v>14.763918315009001</v>
      </c>
      <c r="AH4" s="38">
        <v>1.059700081036</v>
      </c>
      <c r="AI4" s="38">
        <v>0</v>
      </c>
      <c r="AJ4" s="38">
        <v>0</v>
      </c>
      <c r="AK4" s="38">
        <v>0</v>
      </c>
      <c r="AL4" s="38">
        <v>0</v>
      </c>
      <c r="AM4" s="38">
        <v>1</v>
      </c>
      <c r="AN4" s="38">
        <v>4</v>
      </c>
      <c r="AO4" s="38">
        <v>1</v>
      </c>
      <c r="AP4" s="38">
        <v>5</v>
      </c>
      <c r="AQ4" s="38">
        <v>4</v>
      </c>
      <c r="AR4" s="38">
        <v>0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178</v>
      </c>
      <c r="D5" s="38">
        <v>1100.1590909090901</v>
      </c>
      <c r="E5" s="38">
        <v>3100.7</v>
      </c>
      <c r="F5" s="38">
        <v>1.22805478554545E-2</v>
      </c>
      <c r="G5" s="38">
        <v>17.419662921348301</v>
      </c>
      <c r="H5" s="38">
        <v>0.243564199133182</v>
      </c>
      <c r="I5" s="38">
        <v>0.19607941409209101</v>
      </c>
      <c r="J5" s="38">
        <v>0.206395074290673</v>
      </c>
      <c r="K5" s="38">
        <v>0.238897590948109</v>
      </c>
      <c r="L5" s="38">
        <v>1253.9421804247499</v>
      </c>
      <c r="M5" s="38">
        <v>2.4315484753800001</v>
      </c>
      <c r="N5" s="38">
        <v>1.04077643074977</v>
      </c>
      <c r="O5" s="38">
        <v>8.5963834988181997E-2</v>
      </c>
      <c r="P5" s="38">
        <v>1.96488765687272E-2</v>
      </c>
      <c r="Q5" s="38">
        <v>1.1052493069909099E-2</v>
      </c>
      <c r="R5" s="38">
        <v>1.0806882112800001E-2</v>
      </c>
      <c r="S5" s="38">
        <v>1.22805478554546E-5</v>
      </c>
      <c r="T5" s="38">
        <v>1.22805478554545E-3</v>
      </c>
      <c r="U5" s="38">
        <v>3.68416435663636E-3</v>
      </c>
      <c r="V5" s="38">
        <v>1.7192766997636401E-3</v>
      </c>
      <c r="W5" s="38">
        <v>6.1402739277272699E-3</v>
      </c>
      <c r="X5" s="38">
        <v>3.6841643566363602E-4</v>
      </c>
      <c r="Y5" s="38">
        <v>6.1402739277272699E-3</v>
      </c>
      <c r="Z5" s="38">
        <v>3.6841643566363699E-2</v>
      </c>
      <c r="AA5" s="38">
        <v>3.6841643566363699E-2</v>
      </c>
      <c r="AB5" s="38">
        <v>6.87710679905455E-3</v>
      </c>
      <c r="AC5" s="38">
        <v>9.8244382843636208E-3</v>
      </c>
      <c r="AD5" s="38">
        <v>9.8244382843636305E-2</v>
      </c>
      <c r="AE5" s="38">
        <v>2.2104986139818198E-3</v>
      </c>
      <c r="AF5" s="38">
        <v>0.73683287132727304</v>
      </c>
      <c r="AG5" s="38">
        <v>0.27631232674772699</v>
      </c>
      <c r="AH5" s="38">
        <v>0.51234445652956395</v>
      </c>
      <c r="AI5" s="38">
        <v>0</v>
      </c>
      <c r="AJ5" s="38">
        <v>0</v>
      </c>
      <c r="AK5" s="38">
        <v>0</v>
      </c>
      <c r="AL5" s="38">
        <v>0</v>
      </c>
      <c r="AM5" s="38">
        <v>0</v>
      </c>
      <c r="AN5" s="38">
        <v>2</v>
      </c>
      <c r="AO5" s="38">
        <v>10</v>
      </c>
      <c r="AP5" s="38">
        <v>69</v>
      </c>
      <c r="AQ5" s="38">
        <v>86</v>
      </c>
      <c r="AR5" s="38">
        <v>10</v>
      </c>
      <c r="AS5" s="38">
        <v>1</v>
      </c>
    </row>
    <row r="6" spans="1:45" x14ac:dyDescent="0.25">
      <c r="A6" s="38" t="s">
        <v>293</v>
      </c>
      <c r="B6" s="38" t="s">
        <v>225</v>
      </c>
      <c r="C6" s="38">
        <v>80</v>
      </c>
      <c r="D6" s="38">
        <v>1075.9523809523801</v>
      </c>
      <c r="E6" s="38">
        <v>2853.1</v>
      </c>
      <c r="F6" s="38">
        <v>1.10512790571429E-2</v>
      </c>
      <c r="G6" s="38">
        <v>35.66375</v>
      </c>
      <c r="H6" s="38">
        <v>0.221025581142857</v>
      </c>
      <c r="I6" s="38">
        <v>0.17829396878857201</v>
      </c>
      <c r="J6" s="38">
        <v>0.18757704319657101</v>
      </c>
      <c r="K6" s="38">
        <v>0.21314233541542901</v>
      </c>
      <c r="L6" s="38">
        <v>1128.42400196674</v>
      </c>
      <c r="M6" s="38">
        <v>1.63558930045714</v>
      </c>
      <c r="N6" s="38">
        <v>0.87305104551428603</v>
      </c>
      <c r="O6" s="38">
        <v>7.7358953399999902E-2</v>
      </c>
      <c r="P6" s="38">
        <v>1.6576918585714299E-2</v>
      </c>
      <c r="Q6" s="38">
        <v>9.7251255702857208E-3</v>
      </c>
      <c r="R6" s="38">
        <v>1.0056663941999999E-2</v>
      </c>
      <c r="S6" s="38">
        <v>1.10512790571429E-4</v>
      </c>
      <c r="T6" s="38">
        <v>1.10512790571429E-3</v>
      </c>
      <c r="U6" s="38">
        <v>3.3153837171428602E-3</v>
      </c>
      <c r="V6" s="38">
        <v>1.547179068E-3</v>
      </c>
      <c r="W6" s="38">
        <v>5.3046139474285702E-3</v>
      </c>
      <c r="X6" s="38">
        <v>3.3153837171428602E-4</v>
      </c>
      <c r="Y6" s="38">
        <v>5.5256395285714303E-3</v>
      </c>
      <c r="Z6" s="38">
        <v>3.3153837171428599E-2</v>
      </c>
      <c r="AA6" s="38">
        <v>3.3153837171428599E-2</v>
      </c>
      <c r="AB6" s="38">
        <v>6.1887162720000001E-3</v>
      </c>
      <c r="AC6" s="38">
        <v>8.8410232457142909E-3</v>
      </c>
      <c r="AD6" s="38">
        <v>8.8410232457142801E-2</v>
      </c>
      <c r="AE6" s="38">
        <v>1.98923023028572E-3</v>
      </c>
      <c r="AF6" s="38">
        <v>0.66307674342857204</v>
      </c>
      <c r="AG6" s="38">
        <v>0.24312813925714299</v>
      </c>
      <c r="AH6" s="38">
        <v>0.46105936226400002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8">
        <v>2</v>
      </c>
      <c r="AP6" s="38">
        <v>34</v>
      </c>
      <c r="AQ6" s="38">
        <v>37</v>
      </c>
      <c r="AR6" s="38">
        <v>7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41</v>
      </c>
      <c r="D7" s="38">
        <v>1069.04589371981</v>
      </c>
      <c r="E7" s="38">
        <v>5079.6000000000004</v>
      </c>
      <c r="F7" s="38">
        <v>1.9549171878260899E-2</v>
      </c>
      <c r="G7" s="38">
        <v>123.892682926829</v>
      </c>
      <c r="H7" s="38">
        <v>0.45614734382608702</v>
      </c>
      <c r="I7" s="38">
        <v>0.36231131881043499</v>
      </c>
      <c r="J7" s="38">
        <v>0.38629163631443503</v>
      </c>
      <c r="K7" s="38">
        <v>0.441420301011131</v>
      </c>
      <c r="L7" s="38">
        <v>1996.1268421454599</v>
      </c>
      <c r="M7" s="38">
        <v>1.46618789086956</v>
      </c>
      <c r="N7" s="38">
        <v>1.3684420314782599</v>
      </c>
      <c r="O7" s="38">
        <v>0.136844203147826</v>
      </c>
      <c r="P7" s="38">
        <v>1.07520445330435E-2</v>
      </c>
      <c r="Q7" s="38">
        <v>5.2782764071304398E-3</v>
      </c>
      <c r="R7" s="38">
        <v>7.8196687513043504E-3</v>
      </c>
      <c r="S7" s="38">
        <v>1.9549171878260901E-4</v>
      </c>
      <c r="T7" s="38">
        <v>1.9549171878260902E-3</v>
      </c>
      <c r="U7" s="38">
        <v>5.8647515634782602E-3</v>
      </c>
      <c r="V7" s="38">
        <v>2.73688406295652E-3</v>
      </c>
      <c r="W7" s="38">
        <v>9.3836025015652195E-3</v>
      </c>
      <c r="X7" s="38">
        <v>5.86475156347826E-4</v>
      </c>
      <c r="Y7" s="38">
        <v>9.7745859391304406E-3</v>
      </c>
      <c r="Z7" s="38">
        <v>5.8647515634782599E-2</v>
      </c>
      <c r="AA7" s="38">
        <v>5.8647515634782599E-2</v>
      </c>
      <c r="AB7" s="38">
        <v>1.0947536251826101E-2</v>
      </c>
      <c r="AC7" s="38">
        <v>1.5639337502608701E-2</v>
      </c>
      <c r="AD7" s="38">
        <v>0.15639337502608699</v>
      </c>
      <c r="AE7" s="38">
        <v>3.5188509380869601E-3</v>
      </c>
      <c r="AF7" s="38">
        <v>1.17295031269565</v>
      </c>
      <c r="AG7" s="38">
        <v>0.131956910178261</v>
      </c>
      <c r="AH7" s="38">
        <v>0.815591450761044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1</v>
      </c>
      <c r="AO7" s="38">
        <v>1</v>
      </c>
      <c r="AP7" s="38">
        <v>24</v>
      </c>
      <c r="AQ7" s="38">
        <v>12</v>
      </c>
      <c r="AR7" s="38">
        <v>3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4</v>
      </c>
      <c r="D8" s="38">
        <v>1135</v>
      </c>
      <c r="E8" s="38">
        <v>67.599999999999994</v>
      </c>
      <c r="F8" s="38">
        <v>2.7621360000000002E-4</v>
      </c>
      <c r="G8" s="38">
        <v>16.899999999999999</v>
      </c>
      <c r="H8" s="38">
        <v>5.8925567999999996E-3</v>
      </c>
      <c r="I8" s="38">
        <v>4.9626376799999997E-3</v>
      </c>
      <c r="J8" s="38">
        <v>5.1375729599999996E-3</v>
      </c>
      <c r="K8" s="38">
        <v>5.5426862399999997E-3</v>
      </c>
      <c r="L8" s="38">
        <v>28.2036182688</v>
      </c>
      <c r="M8" s="38">
        <v>8.3140293599999998E-2</v>
      </c>
      <c r="N8" s="38">
        <v>2.6240291999999998E-2</v>
      </c>
      <c r="O8" s="38">
        <v>1.9334952E-3</v>
      </c>
      <c r="P8" s="38">
        <v>4.9718448000000005E-4</v>
      </c>
      <c r="Q8" s="38">
        <v>1.6572816000000001E-4</v>
      </c>
      <c r="R8" s="38">
        <v>3.8669904000000001E-4</v>
      </c>
      <c r="S8" s="38">
        <v>1.4915534399999999E-5</v>
      </c>
      <c r="T8" s="38">
        <v>7.4577671999999998E-3</v>
      </c>
      <c r="U8" s="38">
        <v>2.7621360000000002E-4</v>
      </c>
      <c r="V8" s="38">
        <v>7.7339807999999996E-5</v>
      </c>
      <c r="W8" s="38">
        <v>1.3810680000000001E-4</v>
      </c>
      <c r="X8" s="38">
        <v>8.2864079999999994E-6</v>
      </c>
      <c r="Y8" s="38">
        <v>1.3810680000000001E-4</v>
      </c>
      <c r="Z8" s="38">
        <v>8.2864080000000001E-4</v>
      </c>
      <c r="AA8" s="38">
        <v>8.2864080000000001E-4</v>
      </c>
      <c r="AB8" s="38">
        <v>1.5467961599999999E-4</v>
      </c>
      <c r="AC8" s="38">
        <v>2.2097088E-4</v>
      </c>
      <c r="AD8" s="38">
        <v>2.2097088000000002E-3</v>
      </c>
      <c r="AE8" s="38">
        <v>4.9718448E-5</v>
      </c>
      <c r="AF8" s="38">
        <v>1.6572816000000001E-2</v>
      </c>
      <c r="AG8" s="38">
        <v>4.1432040000000002E-3</v>
      </c>
      <c r="AH8" s="38">
        <v>2.3047262783999999E-2</v>
      </c>
      <c r="AI8" s="38">
        <v>0</v>
      </c>
      <c r="AJ8" s="38">
        <v>0</v>
      </c>
      <c r="AK8" s="38">
        <v>0</v>
      </c>
      <c r="AL8" s="38">
        <v>0</v>
      </c>
      <c r="AM8" s="38">
        <v>0</v>
      </c>
      <c r="AN8" s="38">
        <v>0</v>
      </c>
      <c r="AO8" s="38">
        <v>0</v>
      </c>
      <c r="AP8" s="38">
        <v>4</v>
      </c>
      <c r="AQ8" s="38">
        <v>0</v>
      </c>
      <c r="AR8" s="38">
        <v>0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4</v>
      </c>
      <c r="D9" s="38">
        <v>1037</v>
      </c>
      <c r="E9" s="38">
        <v>165</v>
      </c>
      <c r="F9" s="38">
        <v>6.1597799999999999E-4</v>
      </c>
      <c r="G9" s="38">
        <v>41.25</v>
      </c>
      <c r="H9" s="38">
        <v>1.231956E-2</v>
      </c>
      <c r="I9" s="38">
        <v>1.038128256E-2</v>
      </c>
      <c r="J9" s="38">
        <v>1.0796041080000001E-2</v>
      </c>
      <c r="K9" s="38">
        <v>1.149004296E-2</v>
      </c>
      <c r="L9" s="38">
        <v>62.896281623999997</v>
      </c>
      <c r="M9" s="38">
        <v>0.100404414</v>
      </c>
      <c r="N9" s="38">
        <v>5.4822042000000001E-2</v>
      </c>
      <c r="O9" s="38">
        <v>2.7103031999999999E-3</v>
      </c>
      <c r="P9" s="38">
        <v>4.0654548E-4</v>
      </c>
      <c r="Q9" s="38">
        <v>1.231956E-4</v>
      </c>
      <c r="R9" s="38">
        <v>3.0798899999999999E-4</v>
      </c>
      <c r="S9" s="38">
        <v>6.1597800000000002E-6</v>
      </c>
      <c r="T9" s="38">
        <v>2.7103031999999999E-2</v>
      </c>
      <c r="U9" s="38">
        <v>6.1597799999999999E-4</v>
      </c>
      <c r="V9" s="38">
        <v>1.7247384E-4</v>
      </c>
      <c r="W9" s="38">
        <v>7.3917359999999997E-4</v>
      </c>
      <c r="X9" s="38">
        <v>1.8479340000000001E-5</v>
      </c>
      <c r="Y9" s="38">
        <v>3.0798899999999999E-4</v>
      </c>
      <c r="Z9" s="38">
        <v>1.8479340000000001E-3</v>
      </c>
      <c r="AA9" s="38">
        <v>1.8479340000000001E-3</v>
      </c>
      <c r="AB9" s="38">
        <v>3.4494768000000001E-4</v>
      </c>
      <c r="AC9" s="38">
        <v>4.9278240000000001E-4</v>
      </c>
      <c r="AD9" s="38">
        <v>4.9278239999999999E-3</v>
      </c>
      <c r="AE9" s="38">
        <v>1.1087604E-4</v>
      </c>
      <c r="AF9" s="38">
        <v>3.6958680000000001E-2</v>
      </c>
      <c r="AG9" s="38">
        <v>3.0798900000000001E-3</v>
      </c>
      <c r="AH9" s="38">
        <v>5.1397204320000001E-2</v>
      </c>
      <c r="AI9" s="38">
        <v>0</v>
      </c>
      <c r="AJ9" s="38">
        <v>0</v>
      </c>
      <c r="AK9" s="38">
        <v>0</v>
      </c>
      <c r="AL9" s="38">
        <v>0</v>
      </c>
      <c r="AM9" s="38">
        <v>0</v>
      </c>
      <c r="AN9" s="38">
        <v>0</v>
      </c>
      <c r="AO9" s="38">
        <v>0</v>
      </c>
      <c r="AP9" s="38">
        <v>2</v>
      </c>
      <c r="AQ9" s="38">
        <v>2</v>
      </c>
      <c r="AR9" s="38">
        <v>0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11</v>
      </c>
      <c r="D10" s="38">
        <v>1139.5</v>
      </c>
      <c r="E10" s="38">
        <v>2560</v>
      </c>
      <c r="F10" s="38">
        <v>1.0501632E-2</v>
      </c>
      <c r="G10" s="38">
        <v>232.727272727273</v>
      </c>
      <c r="H10" s="38">
        <v>0.25904025600000002</v>
      </c>
      <c r="I10" s="38">
        <v>0.21689370624000001</v>
      </c>
      <c r="J10" s="38">
        <v>0.22501496832000001</v>
      </c>
      <c r="K10" s="38">
        <v>0.24279773184</v>
      </c>
      <c r="L10" s="38">
        <v>1072.300640256</v>
      </c>
      <c r="M10" s="38">
        <v>1.0186583039999999</v>
      </c>
      <c r="N10" s="38">
        <v>1.086918912</v>
      </c>
      <c r="O10" s="38">
        <v>3.0454732799999999E-2</v>
      </c>
      <c r="P10" s="38">
        <v>7.1411097600000001E-3</v>
      </c>
      <c r="Q10" s="38">
        <v>2.1003264000000002E-3</v>
      </c>
      <c r="R10" s="38">
        <v>5.2508160000000002E-3</v>
      </c>
      <c r="S10" s="38">
        <v>6.6160281599999995E-4</v>
      </c>
      <c r="T10" s="38">
        <v>1.8272839679999999</v>
      </c>
      <c r="U10" s="38">
        <v>1.0501632E-2</v>
      </c>
      <c r="V10" s="38">
        <v>0.11551795199999999</v>
      </c>
      <c r="W10" s="38">
        <v>5.2508160000000002E-3</v>
      </c>
      <c r="X10" s="38">
        <v>3.1504896000000002E-4</v>
      </c>
      <c r="Y10" s="38">
        <v>5.2508160000000002E-3</v>
      </c>
      <c r="Z10" s="38">
        <v>0</v>
      </c>
      <c r="AA10" s="38">
        <v>3.1504895999999998E-2</v>
      </c>
      <c r="AB10" s="38">
        <v>5.8809139200000004E-3</v>
      </c>
      <c r="AC10" s="38">
        <v>8.4013056000000006E-3</v>
      </c>
      <c r="AD10" s="38">
        <v>8.4013056000000003E-2</v>
      </c>
      <c r="AE10" s="38">
        <v>1.8902937599999999E-3</v>
      </c>
      <c r="AF10" s="38">
        <v>0.63009791999999998</v>
      </c>
      <c r="AG10" s="38">
        <v>5.2508159999999998E-2</v>
      </c>
      <c r="AH10" s="38">
        <v>34.424349696</v>
      </c>
      <c r="AI10" s="38">
        <v>0</v>
      </c>
      <c r="AJ10" s="38">
        <v>0</v>
      </c>
      <c r="AK10" s="38">
        <v>0</v>
      </c>
      <c r="AL10" s="38">
        <v>0</v>
      </c>
      <c r="AM10" s="38">
        <v>0</v>
      </c>
      <c r="AN10" s="38">
        <v>2</v>
      </c>
      <c r="AO10" s="38">
        <v>1</v>
      </c>
      <c r="AP10" s="38">
        <v>4</v>
      </c>
      <c r="AQ10" s="38">
        <v>4</v>
      </c>
      <c r="AR10" s="38">
        <v>0</v>
      </c>
      <c r="AS10" s="38">
        <v>0</v>
      </c>
    </row>
    <row r="11" spans="1:45" x14ac:dyDescent="0.25">
      <c r="A11" s="38" t="s">
        <v>293</v>
      </c>
      <c r="B11" s="38" t="s">
        <v>230</v>
      </c>
      <c r="C11" s="38">
        <v>1</v>
      </c>
      <c r="D11" s="38">
        <v>2242.5</v>
      </c>
      <c r="E11" s="38">
        <v>100</v>
      </c>
      <c r="F11" s="38">
        <v>8.0730000000000005E-4</v>
      </c>
      <c r="G11" s="38">
        <v>100</v>
      </c>
      <c r="H11" s="38">
        <v>7.8308100000000005E-2</v>
      </c>
      <c r="I11" s="38">
        <v>5.6548674E-2</v>
      </c>
      <c r="J11" s="38">
        <v>6.3550655999999997E-2</v>
      </c>
      <c r="K11" s="38">
        <v>7.3340513999999996E-2</v>
      </c>
      <c r="L11" s="38">
        <v>81.836808300000001</v>
      </c>
      <c r="M11" s="38">
        <v>2.0029113000000001</v>
      </c>
      <c r="N11" s="38">
        <v>5.8125599999999999E-2</v>
      </c>
      <c r="O11" s="38">
        <v>9.4454099999999996E-3</v>
      </c>
      <c r="P11" s="38">
        <v>3.63285E-2</v>
      </c>
      <c r="Q11" s="38">
        <v>1.45314E-2</v>
      </c>
      <c r="R11" s="38">
        <v>2.5026300000000001E-2</v>
      </c>
      <c r="S11" s="38">
        <v>1.2916800000000001E-4</v>
      </c>
      <c r="T11" s="38">
        <v>4.35942E-2</v>
      </c>
      <c r="U11" s="38">
        <v>8.0730000000000005E-4</v>
      </c>
      <c r="V11" s="38">
        <v>1.13022E-4</v>
      </c>
      <c r="W11" s="38">
        <v>9.6876000000000004E-4</v>
      </c>
      <c r="X11" s="38">
        <v>1.13022E-4</v>
      </c>
      <c r="Y11" s="38">
        <v>4.0365000000000003E-4</v>
      </c>
      <c r="Z11" s="38">
        <v>2.4218999999999998E-3</v>
      </c>
      <c r="AA11" s="38">
        <v>2.4218999999999998E-3</v>
      </c>
      <c r="AB11" s="38">
        <v>4.5208800000000001E-4</v>
      </c>
      <c r="AC11" s="38">
        <v>6.4583999999999996E-4</v>
      </c>
      <c r="AD11" s="38">
        <v>6.4584000000000004E-3</v>
      </c>
      <c r="AE11" s="38">
        <v>1.4531400000000001E-4</v>
      </c>
      <c r="AF11" s="38">
        <v>4.8438000000000002E-2</v>
      </c>
      <c r="AG11" s="38">
        <v>0.36328500000000002</v>
      </c>
      <c r="AH11" s="38">
        <v>3.3680556E-2</v>
      </c>
      <c r="AI11" s="38">
        <v>0</v>
      </c>
      <c r="AJ11" s="38">
        <v>0</v>
      </c>
      <c r="AK11" s="38">
        <v>0</v>
      </c>
      <c r="AL11" s="38">
        <v>0</v>
      </c>
      <c r="AM11" s="38">
        <v>0</v>
      </c>
      <c r="AN11" s="38">
        <v>1</v>
      </c>
      <c r="AO11" s="38">
        <v>0</v>
      </c>
      <c r="AP11" s="38">
        <v>0</v>
      </c>
      <c r="AQ11" s="38">
        <v>0</v>
      </c>
      <c r="AR11" s="38">
        <v>0</v>
      </c>
      <c r="AS11" s="38">
        <v>0</v>
      </c>
    </row>
    <row r="12" spans="1:45" x14ac:dyDescent="0.25">
      <c r="A12" s="38" t="s">
        <v>293</v>
      </c>
      <c r="B12" s="38" t="s">
        <v>231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</row>
    <row r="13" spans="1:45" x14ac:dyDescent="0.25">
      <c r="A13" s="38" t="s">
        <v>293</v>
      </c>
      <c r="B13" s="38" t="s">
        <v>232</v>
      </c>
      <c r="C13" s="38">
        <v>4</v>
      </c>
      <c r="D13" s="38">
        <v>2211.5476190476202</v>
      </c>
      <c r="E13" s="38">
        <v>500</v>
      </c>
      <c r="F13" s="38">
        <v>3.9807857142857197E-3</v>
      </c>
      <c r="G13" s="38">
        <v>125</v>
      </c>
      <c r="H13" s="38">
        <v>0.27334728571428601</v>
      </c>
      <c r="I13" s="38">
        <v>0.19333349285714299</v>
      </c>
      <c r="J13" s="38">
        <v>0.21735090000000001</v>
      </c>
      <c r="K13" s="38">
        <v>0.253045278571429</v>
      </c>
      <c r="L13" s="38">
        <v>403.536228642857</v>
      </c>
      <c r="M13" s="38">
        <v>3.2523019285714301</v>
      </c>
      <c r="N13" s="38">
        <v>0.44982878571428597</v>
      </c>
      <c r="O13" s="38">
        <v>3.9409778571428598E-2</v>
      </c>
      <c r="P13" s="38">
        <v>0.107481214285714</v>
      </c>
      <c r="Q13" s="38">
        <v>4.3788642857142901E-2</v>
      </c>
      <c r="R13" s="38">
        <v>7.5634928571428603E-2</v>
      </c>
      <c r="S13" s="38">
        <v>1.1544278571428599E-3</v>
      </c>
      <c r="T13" s="38">
        <v>0.214962428571429</v>
      </c>
      <c r="U13" s="38">
        <v>7.9615714285714303E-4</v>
      </c>
      <c r="V13" s="38">
        <v>3.9807857142857103E-4</v>
      </c>
      <c r="W13" s="38">
        <v>4.7769428571428602E-2</v>
      </c>
      <c r="X13" s="38">
        <v>5.5730999999999999E-4</v>
      </c>
      <c r="Y13" s="38">
        <v>1.9903928571428598E-3</v>
      </c>
      <c r="Z13" s="38">
        <v>0.1950585</v>
      </c>
      <c r="AA13" s="38">
        <v>0</v>
      </c>
      <c r="AB13" s="38">
        <v>2.22924E-3</v>
      </c>
      <c r="AC13" s="38">
        <v>0</v>
      </c>
      <c r="AD13" s="38">
        <v>0</v>
      </c>
      <c r="AE13" s="38">
        <v>0</v>
      </c>
      <c r="AF13" s="38">
        <v>2.3327404285714302</v>
      </c>
      <c r="AG13" s="38">
        <v>1.09471607142857</v>
      </c>
      <c r="AH13" s="38">
        <v>0.11862741428571399</v>
      </c>
      <c r="AI13" s="38">
        <v>0</v>
      </c>
      <c r="AJ13" s="38">
        <v>0</v>
      </c>
      <c r="AK13" s="38">
        <v>0</v>
      </c>
      <c r="AL13" s="38">
        <v>0</v>
      </c>
      <c r="AM13" s="38">
        <v>0</v>
      </c>
      <c r="AN13" s="38">
        <v>0</v>
      </c>
      <c r="AO13" s="38">
        <v>1</v>
      </c>
      <c r="AP13" s="38">
        <v>1</v>
      </c>
      <c r="AQ13" s="38">
        <v>2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1696</v>
      </c>
      <c r="D14" s="38">
        <v>714.76543209876502</v>
      </c>
      <c r="E14" s="38">
        <v>11510.5</v>
      </c>
      <c r="F14" s="38">
        <v>2.96183070222233E-2</v>
      </c>
      <c r="G14" s="38">
        <v>6.7868514150943398</v>
      </c>
      <c r="H14" s="38">
        <v>2.41882840681482</v>
      </c>
      <c r="I14" s="38">
        <v>2.22374249122845</v>
      </c>
      <c r="J14" s="38">
        <v>2.3212854490216599</v>
      </c>
      <c r="K14" s="38">
        <v>2.3919744751146501</v>
      </c>
      <c r="L14" s="38">
        <v>3024.2660934250898</v>
      </c>
      <c r="M14" s="38">
        <v>85.063777767821605</v>
      </c>
      <c r="N14" s="38">
        <v>1.56977027217779</v>
      </c>
      <c r="O14" s="38">
        <v>0.130320550897781</v>
      </c>
      <c r="P14" s="38">
        <v>11.699231273777601</v>
      </c>
      <c r="Q14" s="38">
        <v>6.6937373870221704</v>
      </c>
      <c r="R14" s="38">
        <v>8.0857978170664797</v>
      </c>
      <c r="S14" s="38">
        <v>4.4427460533333803E-3</v>
      </c>
      <c r="T14" s="38">
        <v>29.322123951999401</v>
      </c>
      <c r="U14" s="38">
        <v>2.96183070222233E-2</v>
      </c>
      <c r="V14" s="38">
        <v>7.9969428959999103E-2</v>
      </c>
      <c r="W14" s="38">
        <v>1.0662590527999701E-2</v>
      </c>
      <c r="X14" s="38">
        <v>9.7740413173333504E-4</v>
      </c>
      <c r="Y14" s="38">
        <v>5.6274783342220802E-2</v>
      </c>
      <c r="Z14" s="38">
        <v>0.71083936853334995</v>
      </c>
      <c r="AA14" s="38">
        <v>0.115511397386663</v>
      </c>
      <c r="AB14" s="38">
        <v>1.6586251932444101E-2</v>
      </c>
      <c r="AC14" s="38">
        <v>5.3312952639999599E-2</v>
      </c>
      <c r="AD14" s="38">
        <v>0.59236614044444502</v>
      </c>
      <c r="AE14" s="38">
        <v>5.3312952639998296E-3</v>
      </c>
      <c r="AF14" s="38">
        <v>2.2509913336888099</v>
      </c>
      <c r="AG14" s="38">
        <v>167.34343467555499</v>
      </c>
      <c r="AH14" s="38">
        <v>23.830889830080601</v>
      </c>
      <c r="AI14" s="38">
        <v>14</v>
      </c>
      <c r="AJ14" s="38">
        <v>1004</v>
      </c>
      <c r="AK14" s="38">
        <v>8</v>
      </c>
      <c r="AL14" s="38">
        <v>36</v>
      </c>
      <c r="AM14" s="38">
        <v>8</v>
      </c>
      <c r="AN14" s="38">
        <v>36</v>
      </c>
      <c r="AO14" s="38">
        <v>75</v>
      </c>
      <c r="AP14" s="38">
        <v>149</v>
      </c>
      <c r="AQ14" s="38">
        <v>209</v>
      </c>
      <c r="AR14" s="38">
        <v>25</v>
      </c>
      <c r="AS14" s="38">
        <v>132</v>
      </c>
    </row>
    <row r="15" spans="1:45" x14ac:dyDescent="0.25">
      <c r="A15" s="38" t="s">
        <v>293</v>
      </c>
      <c r="B15" s="38" t="s">
        <v>234</v>
      </c>
      <c r="C15" s="38">
        <v>5935</v>
      </c>
      <c r="D15" s="38">
        <v>802.59090909090901</v>
      </c>
      <c r="E15" s="38">
        <v>46214.12</v>
      </c>
      <c r="F15" s="38">
        <v>0.13352771730108701</v>
      </c>
      <c r="G15" s="38">
        <v>7.7867093513058103</v>
      </c>
      <c r="H15" s="38">
        <v>16.112344554331901</v>
      </c>
      <c r="I15" s="38">
        <v>14.8340392073689</v>
      </c>
      <c r="J15" s="38">
        <v>15.473191880850999</v>
      </c>
      <c r="K15" s="38">
        <v>15.963683695736099</v>
      </c>
      <c r="L15" s="38">
        <v>13634.2481581794</v>
      </c>
      <c r="M15" s="38">
        <v>291.09042371638702</v>
      </c>
      <c r="N15" s="38">
        <v>8.1451907553664409</v>
      </c>
      <c r="O15" s="38">
        <v>1.3352771730108699</v>
      </c>
      <c r="P15" s="38">
        <v>44.998840730467997</v>
      </c>
      <c r="Q15" s="38">
        <v>16.690964662636699</v>
      </c>
      <c r="R15" s="38">
        <v>36.052483671294901</v>
      </c>
      <c r="S15" s="38">
        <v>1.02816342321845E-3</v>
      </c>
      <c r="T15" s="38">
        <v>119.907890136378</v>
      </c>
      <c r="U15" s="38">
        <v>0.72104967342591297</v>
      </c>
      <c r="V15" s="38">
        <v>0.240349891141966</v>
      </c>
      <c r="W15" s="38">
        <v>4.6734701055382202E-2</v>
      </c>
      <c r="X15" s="38">
        <v>2.5370266287207299E-2</v>
      </c>
      <c r="Y15" s="38">
        <v>0.117504391224959</v>
      </c>
      <c r="Z15" s="38">
        <v>3.0711374979248598E-2</v>
      </c>
      <c r="AA15" s="38">
        <v>0.40058315190326999</v>
      </c>
      <c r="AB15" s="38">
        <v>7.4775521688612706E-2</v>
      </c>
      <c r="AC15" s="38">
        <v>0.14688048903120099</v>
      </c>
      <c r="AD15" s="38">
        <v>0.29376097806240198</v>
      </c>
      <c r="AE15" s="38">
        <v>4.1393592363337499E-3</v>
      </c>
      <c r="AF15" s="38">
        <v>5.4746364093448001</v>
      </c>
      <c r="AG15" s="38">
        <v>417.27411656591801</v>
      </c>
      <c r="AH15" s="38">
        <v>71.624267560305597</v>
      </c>
      <c r="AI15" s="38">
        <v>80</v>
      </c>
      <c r="AJ15" s="38">
        <v>207</v>
      </c>
      <c r="AK15" s="38">
        <v>71</v>
      </c>
      <c r="AL15" s="38">
        <v>178</v>
      </c>
      <c r="AM15" s="38">
        <v>132</v>
      </c>
      <c r="AN15" s="38">
        <v>858</v>
      </c>
      <c r="AO15" s="38">
        <v>1224</v>
      </c>
      <c r="AP15" s="38">
        <v>1744</v>
      </c>
      <c r="AQ15" s="38">
        <v>1314</v>
      </c>
      <c r="AR15" s="38">
        <v>127</v>
      </c>
      <c r="AS15" s="38">
        <v>0</v>
      </c>
    </row>
    <row r="16" spans="1:45" x14ac:dyDescent="0.25">
      <c r="A16" s="38" t="s">
        <v>293</v>
      </c>
      <c r="B16" s="38" t="s">
        <v>235</v>
      </c>
      <c r="C16" s="38">
        <v>8871</v>
      </c>
      <c r="D16" s="38">
        <v>646.30198019802003</v>
      </c>
      <c r="E16" s="38">
        <v>59304.140000000101</v>
      </c>
      <c r="F16" s="38">
        <v>0.13798217921737499</v>
      </c>
      <c r="G16" s="38">
        <v>6.6851696539285399</v>
      </c>
      <c r="H16" s="38">
        <v>10.302669381565</v>
      </c>
      <c r="I16" s="38">
        <v>9.4563786823649103</v>
      </c>
      <c r="J16" s="38">
        <v>9.8795240319648201</v>
      </c>
      <c r="K16" s="38">
        <v>10.1968830441648</v>
      </c>
      <c r="L16" s="38">
        <v>14089.084355528399</v>
      </c>
      <c r="M16" s="38">
        <v>434.22991799707802</v>
      </c>
      <c r="N16" s="38">
        <v>6.9681000504781698</v>
      </c>
      <c r="O16" s="38">
        <v>1.24183961295645</v>
      </c>
      <c r="P16" s="38">
        <v>39.600885435389998</v>
      </c>
      <c r="Q16" s="38">
        <v>18.7655763735671</v>
      </c>
      <c r="R16" s="38">
        <v>7.0370911400872602</v>
      </c>
      <c r="S16" s="38">
        <v>1.5178039713911601E-2</v>
      </c>
      <c r="T16" s="38">
        <v>76.028180748781907</v>
      </c>
      <c r="U16" s="38">
        <v>0.13798217921737499</v>
      </c>
      <c r="V16" s="38">
        <v>0.26216614051304499</v>
      </c>
      <c r="W16" s="38">
        <v>8.2789307530439695E-3</v>
      </c>
      <c r="X16" s="38">
        <v>4.5534119141737803E-3</v>
      </c>
      <c r="Y16" s="38">
        <v>0.26216614051304499</v>
      </c>
      <c r="Z16" s="38">
        <v>3.31157230121726</v>
      </c>
      <c r="AA16" s="38">
        <v>0.53813049894781395</v>
      </c>
      <c r="AB16" s="38">
        <v>7.7270020361740493E-2</v>
      </c>
      <c r="AC16" s="38">
        <v>0.248367922591304</v>
      </c>
      <c r="AD16" s="38">
        <v>2.7596435843478</v>
      </c>
      <c r="AE16" s="38">
        <v>2.4836792259130599E-2</v>
      </c>
      <c r="AF16" s="38">
        <v>10.4866456205215</v>
      </c>
      <c r="AG16" s="38">
        <v>469.13940933909498</v>
      </c>
      <c r="AH16" s="38">
        <v>78.125509872885601</v>
      </c>
      <c r="AI16" s="38">
        <v>60</v>
      </c>
      <c r="AJ16" s="38">
        <v>426</v>
      </c>
      <c r="AK16" s="38">
        <v>32</v>
      </c>
      <c r="AL16" s="38">
        <v>94</v>
      </c>
      <c r="AM16" s="38">
        <v>75</v>
      </c>
      <c r="AN16" s="38">
        <v>629</v>
      </c>
      <c r="AO16" s="38">
        <v>1370</v>
      </c>
      <c r="AP16" s="38">
        <v>2947</v>
      </c>
      <c r="AQ16" s="38">
        <v>2945</v>
      </c>
      <c r="AR16" s="38">
        <v>293</v>
      </c>
      <c r="AS16" s="38">
        <v>0</v>
      </c>
    </row>
    <row r="17" spans="1:45" x14ac:dyDescent="0.25">
      <c r="A17" s="38" t="s">
        <v>293</v>
      </c>
      <c r="B17" s="38" t="s">
        <v>236</v>
      </c>
      <c r="C17" s="38">
        <v>33</v>
      </c>
      <c r="D17" s="38">
        <v>783.53451676528596</v>
      </c>
      <c r="E17" s="38">
        <v>295.89999999999998</v>
      </c>
      <c r="F17" s="38">
        <v>8.3465230863905395E-4</v>
      </c>
      <c r="G17" s="38">
        <v>8.9666666666666703</v>
      </c>
      <c r="H17" s="38">
        <v>2.5317786695384599E-2</v>
      </c>
      <c r="I17" s="38">
        <v>2.34704229189302E-2</v>
      </c>
      <c r="J17" s="38">
        <v>2.43941048071574E-2</v>
      </c>
      <c r="K17" s="38">
        <v>2.51564205823811E-2</v>
      </c>
      <c r="L17" s="38">
        <v>85.224677930516407</v>
      </c>
      <c r="M17" s="38">
        <v>0.20699377254248499</v>
      </c>
      <c r="N17" s="38">
        <v>0.10224490780828401</v>
      </c>
      <c r="O17" s="38">
        <v>5.8425661604733703E-3</v>
      </c>
      <c r="P17" s="38">
        <v>8.3465230863905299E-3</v>
      </c>
      <c r="Q17" s="38">
        <v>1.2519784629585801E-3</v>
      </c>
      <c r="R17" s="38">
        <v>2.0866307715976299E-3</v>
      </c>
      <c r="S17" s="38">
        <v>8.3465230863905302E-6</v>
      </c>
      <c r="T17" s="38">
        <v>8.3465230863905305E-5</v>
      </c>
      <c r="U17" s="38">
        <v>9.18117539502959E-4</v>
      </c>
      <c r="V17" s="38">
        <v>1.16851323209467E-4</v>
      </c>
      <c r="W17" s="38">
        <v>1.7527698481420099E-5</v>
      </c>
      <c r="X17" s="38">
        <v>2.5039569259171599E-5</v>
      </c>
      <c r="Y17" s="38">
        <v>4.1732615431952697E-4</v>
      </c>
      <c r="Z17" s="38">
        <v>2.5039569259171601E-3</v>
      </c>
      <c r="AA17" s="38">
        <v>2.5039569259171601E-3</v>
      </c>
      <c r="AB17" s="38">
        <v>4.6740529283787E-4</v>
      </c>
      <c r="AC17" s="38">
        <v>6.6772184691124298E-4</v>
      </c>
      <c r="AD17" s="38">
        <v>6.6772184691124298E-3</v>
      </c>
      <c r="AE17" s="38">
        <v>1.5023741555503001E-4</v>
      </c>
      <c r="AF17" s="38">
        <v>5.0079138518343197E-2</v>
      </c>
      <c r="AG17" s="38">
        <v>3.1299461573964502E-2</v>
      </c>
      <c r="AH17" s="38">
        <v>3.4821694316421299E-2</v>
      </c>
      <c r="AI17" s="38">
        <v>0</v>
      </c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1</v>
      </c>
      <c r="AP17" s="38">
        <v>20</v>
      </c>
      <c r="AQ17" s="38">
        <v>11</v>
      </c>
      <c r="AR17" s="38">
        <v>1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737</v>
      </c>
      <c r="D18" s="38">
        <v>384.62732919254699</v>
      </c>
      <c r="E18" s="38">
        <v>5312.3</v>
      </c>
      <c r="F18" s="38">
        <v>7.3557207391304804E-3</v>
      </c>
      <c r="G18" s="38">
        <v>7.20800542740841</v>
      </c>
      <c r="H18" s="38">
        <v>1.1450405283913101</v>
      </c>
      <c r="I18" s="38">
        <v>1.05196614197218</v>
      </c>
      <c r="J18" s="38">
        <v>1.0972773817252199</v>
      </c>
      <c r="K18" s="38">
        <v>1.13248676499652</v>
      </c>
      <c r="L18" s="38">
        <v>751.07793323113503</v>
      </c>
      <c r="M18" s="38">
        <v>14.3657226035217</v>
      </c>
      <c r="N18" s="38">
        <v>0.49283328952173999</v>
      </c>
      <c r="O18" s="38">
        <v>5.1490045173913097E-2</v>
      </c>
      <c r="P18" s="38">
        <v>1.4932113100434701</v>
      </c>
      <c r="Q18" s="38">
        <v>1.0003780205217501</v>
      </c>
      <c r="R18" s="38">
        <v>1.3166740123043399</v>
      </c>
      <c r="S18" s="38">
        <v>2.7216166734782602E-4</v>
      </c>
      <c r="T18" s="38">
        <v>0.32365171252173802</v>
      </c>
      <c r="U18" s="38">
        <v>7.3557207391304804E-3</v>
      </c>
      <c r="V18" s="38">
        <v>1.39758694043478E-2</v>
      </c>
      <c r="W18" s="38">
        <v>4.4134324434782699E-3</v>
      </c>
      <c r="X18" s="38">
        <v>2.4273878439130499E-4</v>
      </c>
      <c r="Y18" s="38">
        <v>1.39758694043478E-2</v>
      </c>
      <c r="Z18" s="38">
        <v>0.17653729773913099</v>
      </c>
      <c r="AA18" s="38">
        <v>2.8687310882608699E-2</v>
      </c>
      <c r="AB18" s="38">
        <v>4.1192036139130602E-3</v>
      </c>
      <c r="AC18" s="38">
        <v>1.32402973304347E-2</v>
      </c>
      <c r="AD18" s="38">
        <v>0.147114414782609</v>
      </c>
      <c r="AE18" s="38">
        <v>1.3240297330434699E-3</v>
      </c>
      <c r="AF18" s="38">
        <v>0.55903477617391195</v>
      </c>
      <c r="AG18" s="38">
        <v>25.009450513043401</v>
      </c>
      <c r="AH18" s="38">
        <v>4.1648090824956299</v>
      </c>
      <c r="AI18" s="38">
        <v>35</v>
      </c>
      <c r="AJ18" s="38">
        <v>125</v>
      </c>
      <c r="AK18" s="38">
        <v>113</v>
      </c>
      <c r="AL18" s="38">
        <v>126</v>
      </c>
      <c r="AM18" s="38">
        <v>55</v>
      </c>
      <c r="AN18" s="38">
        <v>83</v>
      </c>
      <c r="AO18" s="38">
        <v>134</v>
      </c>
      <c r="AP18" s="38">
        <v>49</v>
      </c>
      <c r="AQ18" s="38">
        <v>17</v>
      </c>
      <c r="AR18" s="38">
        <v>0</v>
      </c>
      <c r="AS18" s="38">
        <v>0</v>
      </c>
    </row>
    <row r="19" spans="1:45" x14ac:dyDescent="0.25">
      <c r="A19" s="38" t="s">
        <v>293</v>
      </c>
      <c r="B19" s="38" t="s">
        <v>238</v>
      </c>
      <c r="C19" s="38">
        <v>50</v>
      </c>
      <c r="D19" s="38">
        <v>116.5</v>
      </c>
      <c r="E19" s="38">
        <v>301.3</v>
      </c>
      <c r="F19" s="38">
        <v>1.2636521999999999E-4</v>
      </c>
      <c r="G19" s="38">
        <v>6.0259999999999998</v>
      </c>
      <c r="H19" s="38">
        <v>7.7082784199999999E-3</v>
      </c>
      <c r="I19" s="38">
        <v>7.1118345816E-3</v>
      </c>
      <c r="J19" s="38">
        <v>7.4100565008000004E-3</v>
      </c>
      <c r="K19" s="38">
        <v>7.6231925051999999E-3</v>
      </c>
      <c r="L19" s="38">
        <v>12.90289988376</v>
      </c>
      <c r="M19" s="38">
        <v>0.62550783899999995</v>
      </c>
      <c r="N19" s="38">
        <v>1.1056956749999999E-2</v>
      </c>
      <c r="O19" s="38">
        <v>1.6427478600000001E-4</v>
      </c>
      <c r="P19" s="38">
        <v>1.314198288E-2</v>
      </c>
      <c r="Q19" s="38">
        <v>5.6864348999999996E-3</v>
      </c>
      <c r="R19" s="38">
        <v>8.9719306200000092E-3</v>
      </c>
      <c r="S19" s="38">
        <v>5.30733924E-6</v>
      </c>
      <c r="T19" s="38">
        <v>7.2028175399999998E-3</v>
      </c>
      <c r="U19" s="38">
        <v>1.2636521999999999E-4</v>
      </c>
      <c r="V19" s="38">
        <v>2.9064000600000003E-4</v>
      </c>
      <c r="W19" s="38">
        <v>4.6755131400000002E-6</v>
      </c>
      <c r="X19" s="38">
        <v>4.1700522600000001E-6</v>
      </c>
      <c r="Y19" s="38">
        <v>2.40093918E-4</v>
      </c>
      <c r="Z19" s="38">
        <v>3.0327652799999999E-3</v>
      </c>
      <c r="AA19" s="38">
        <v>4.9282435799999998E-4</v>
      </c>
      <c r="AB19" s="38">
        <v>7.0764523199999996E-5</v>
      </c>
      <c r="AC19" s="38">
        <v>2.2745739599999999E-4</v>
      </c>
      <c r="AD19" s="38">
        <v>2.5273043999999999E-3</v>
      </c>
      <c r="AE19" s="38">
        <v>2.2745739600000001E-5</v>
      </c>
      <c r="AF19" s="38">
        <v>9.6037567200000003E-3</v>
      </c>
      <c r="AG19" s="38">
        <v>0.14216087250000001</v>
      </c>
      <c r="AH19" s="38">
        <v>8.6610721788E-2</v>
      </c>
      <c r="AI19" s="38">
        <v>3</v>
      </c>
      <c r="AJ19" s="38">
        <v>2</v>
      </c>
      <c r="AK19" s="38">
        <v>13</v>
      </c>
      <c r="AL19" s="38">
        <v>13</v>
      </c>
      <c r="AM19" s="38">
        <v>8</v>
      </c>
      <c r="AN19" s="38">
        <v>4</v>
      </c>
      <c r="AO19" s="38">
        <v>3</v>
      </c>
      <c r="AP19" s="38">
        <v>1</v>
      </c>
      <c r="AQ19" s="38">
        <v>2</v>
      </c>
      <c r="AR19" s="38">
        <v>1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378</v>
      </c>
      <c r="D20" s="38">
        <v>157.488372093023</v>
      </c>
      <c r="E20" s="38">
        <v>2148.3000000000002</v>
      </c>
      <c r="F20" s="38">
        <v>1.2179961711627899E-3</v>
      </c>
      <c r="G20" s="38">
        <v>5.68333333333333</v>
      </c>
      <c r="H20" s="38">
        <v>7.4703765164651201E-2</v>
      </c>
      <c r="I20" s="38">
        <v>6.8759943849376795E-2</v>
      </c>
      <c r="J20" s="38">
        <v>7.1731854507013901E-2</v>
      </c>
      <c r="K20" s="38">
        <v>7.3859287819311906E-2</v>
      </c>
      <c r="L20" s="38">
        <v>124.36715304509001</v>
      </c>
      <c r="M20" s="38">
        <v>2.5358680283609298</v>
      </c>
      <c r="N20" s="38">
        <v>0.10048468412093001</v>
      </c>
      <c r="O20" s="38">
        <v>1.58339502251162E-3</v>
      </c>
      <c r="P20" s="38">
        <v>0.146159540539535</v>
      </c>
      <c r="Q20" s="38">
        <v>9.3785705179535106E-2</v>
      </c>
      <c r="R20" s="38">
        <v>8.4041735810232304E-2</v>
      </c>
      <c r="S20" s="38">
        <v>1.7051946396279101E-4</v>
      </c>
      <c r="T20" s="38">
        <v>0.19366139121488299</v>
      </c>
      <c r="U20" s="38">
        <v>1.2179961711627899E-3</v>
      </c>
      <c r="V20" s="38">
        <v>2.8013911936744201E-3</v>
      </c>
      <c r="W20" s="38">
        <v>7.6733758783255695E-5</v>
      </c>
      <c r="X20" s="38">
        <v>4.0193873648372002E-5</v>
      </c>
      <c r="Y20" s="38">
        <v>2.3141927252092998E-3</v>
      </c>
      <c r="Z20" s="38">
        <v>2.9231908107907101E-2</v>
      </c>
      <c r="AA20" s="38">
        <v>4.7501850675348897E-3</v>
      </c>
      <c r="AB20" s="38">
        <v>6.8207785585116198E-4</v>
      </c>
      <c r="AC20" s="38">
        <v>2.1923931080930301E-3</v>
      </c>
      <c r="AD20" s="38">
        <v>2.43599234232557E-2</v>
      </c>
      <c r="AE20" s="38">
        <v>2.1923931080930199E-4</v>
      </c>
      <c r="AF20" s="38">
        <v>9.2567709008372107E-2</v>
      </c>
      <c r="AG20" s="38">
        <v>2.34464262948838</v>
      </c>
      <c r="AH20" s="38">
        <v>0.83481457571497697</v>
      </c>
      <c r="AI20" s="38">
        <v>27</v>
      </c>
      <c r="AJ20" s="38">
        <v>35</v>
      </c>
      <c r="AK20" s="38">
        <v>33</v>
      </c>
      <c r="AL20" s="38">
        <v>61</v>
      </c>
      <c r="AM20" s="38">
        <v>20</v>
      </c>
      <c r="AN20" s="38">
        <v>32</v>
      </c>
      <c r="AO20" s="38">
        <v>26</v>
      </c>
      <c r="AP20" s="38">
        <v>58</v>
      </c>
      <c r="AQ20" s="38">
        <v>79</v>
      </c>
      <c r="AR20" s="38">
        <v>7</v>
      </c>
      <c r="AS20" s="38">
        <v>0</v>
      </c>
    </row>
    <row r="21" spans="1:45" x14ac:dyDescent="0.25">
      <c r="A21" s="38" t="s">
        <v>293</v>
      </c>
      <c r="B21" s="38" t="s">
        <v>240</v>
      </c>
      <c r="C21" s="38">
        <v>41</v>
      </c>
      <c r="D21" s="38">
        <v>500</v>
      </c>
      <c r="E21" s="38">
        <v>186</v>
      </c>
      <c r="F21" s="38">
        <v>3.3480000000000001E-4</v>
      </c>
      <c r="G21" s="38">
        <v>4.5365853658536599</v>
      </c>
      <c r="H21" s="38">
        <v>2.437344E-2</v>
      </c>
      <c r="I21" s="38">
        <v>2.1293280000000001E-2</v>
      </c>
      <c r="J21" s="38">
        <v>2.263248E-2</v>
      </c>
      <c r="K21" s="38">
        <v>2.3737319999999999E-2</v>
      </c>
      <c r="L21" s="38">
        <v>34.185758399999997</v>
      </c>
      <c r="M21" s="38">
        <v>0.65386440000000001</v>
      </c>
      <c r="N21" s="38">
        <v>2.2431599999999999E-2</v>
      </c>
      <c r="O21" s="38">
        <v>2.3435999999999999E-3</v>
      </c>
      <c r="P21" s="38">
        <v>6.7964399999999994E-2</v>
      </c>
      <c r="Q21" s="38">
        <v>4.5532799999999998E-2</v>
      </c>
      <c r="R21" s="38">
        <v>5.9929200000000002E-2</v>
      </c>
      <c r="S21" s="38">
        <v>1.23876E-5</v>
      </c>
      <c r="T21" s="38">
        <v>9.07308E-2</v>
      </c>
      <c r="U21" s="38">
        <v>8.7047999999999997E-4</v>
      </c>
      <c r="V21" s="38">
        <v>6.3612E-4</v>
      </c>
      <c r="W21" s="38">
        <v>2.0087999999999999E-4</v>
      </c>
      <c r="X21" s="38">
        <v>1.1048400000000001E-5</v>
      </c>
      <c r="Y21" s="38">
        <v>6.3612E-4</v>
      </c>
      <c r="Z21" s="38">
        <v>8.0351999999999993E-3</v>
      </c>
      <c r="AA21" s="38">
        <v>1.30572E-3</v>
      </c>
      <c r="AB21" s="38">
        <v>1.87488E-4</v>
      </c>
      <c r="AC21" s="38">
        <v>6.0263999999999999E-4</v>
      </c>
      <c r="AD21" s="38">
        <v>6.6959999999999997E-3</v>
      </c>
      <c r="AE21" s="38">
        <v>6.0263999999999998E-5</v>
      </c>
      <c r="AF21" s="38">
        <v>2.54448E-2</v>
      </c>
      <c r="AG21" s="38">
        <v>1.13832</v>
      </c>
      <c r="AH21" s="38">
        <v>0.18956376</v>
      </c>
      <c r="AI21" s="38">
        <v>9</v>
      </c>
      <c r="AJ21" s="38">
        <v>6</v>
      </c>
      <c r="AK21" s="38">
        <v>3</v>
      </c>
      <c r="AL21" s="38">
        <v>3</v>
      </c>
      <c r="AM21" s="38">
        <v>4</v>
      </c>
      <c r="AN21" s="38">
        <v>6</v>
      </c>
      <c r="AO21" s="38">
        <v>5</v>
      </c>
      <c r="AP21" s="38">
        <v>4</v>
      </c>
      <c r="AQ21" s="38">
        <v>0</v>
      </c>
      <c r="AR21" s="38">
        <v>1</v>
      </c>
      <c r="AS21" s="38">
        <v>0</v>
      </c>
    </row>
    <row r="22" spans="1:45" x14ac:dyDescent="0.25">
      <c r="A22" s="38" t="s">
        <v>293</v>
      </c>
      <c r="B22" s="38" t="s">
        <v>241</v>
      </c>
      <c r="C22" s="38">
        <v>110</v>
      </c>
      <c r="D22" s="38">
        <v>500</v>
      </c>
      <c r="E22" s="38">
        <v>995</v>
      </c>
      <c r="F22" s="38">
        <v>1.7910000000000001E-3</v>
      </c>
      <c r="G22" s="38">
        <v>9.0454545454545503</v>
      </c>
      <c r="H22" s="38">
        <v>6.5192399999999998E-2</v>
      </c>
      <c r="I22" s="38">
        <v>5.6953799999999999E-2</v>
      </c>
      <c r="J22" s="38">
        <v>6.0535800000000001E-2</v>
      </c>
      <c r="K22" s="38">
        <v>6.3401399999999997E-2</v>
      </c>
      <c r="L22" s="38">
        <v>182.74289400000001</v>
      </c>
      <c r="M22" s="38">
        <v>1.3933979999999999</v>
      </c>
      <c r="N22" s="38">
        <v>6.6267000000000006E-2</v>
      </c>
      <c r="O22" s="38">
        <v>1.2537E-2</v>
      </c>
      <c r="P22" s="38">
        <v>0.14327999999999999</v>
      </c>
      <c r="Q22" s="38">
        <v>8.0595E-2</v>
      </c>
      <c r="R22" s="38">
        <v>0.10746</v>
      </c>
      <c r="S22" s="38">
        <v>8.9549999999999995E-5</v>
      </c>
      <c r="T22" s="38">
        <v>0.24357599999999999</v>
      </c>
      <c r="U22" s="38">
        <v>4.6565999999999899E-3</v>
      </c>
      <c r="V22" s="38">
        <v>1.2716100000000001E-3</v>
      </c>
      <c r="W22" s="38">
        <v>1.0566900000000001E-3</v>
      </c>
      <c r="X22" s="38">
        <v>6.0893999999999998E-4</v>
      </c>
      <c r="Y22" s="38">
        <v>2.22084E-3</v>
      </c>
      <c r="Z22" s="38">
        <v>1.257282E-2</v>
      </c>
      <c r="AA22" s="38">
        <v>1.0262429999999999E-2</v>
      </c>
      <c r="AB22" s="38">
        <v>5.0148E-4</v>
      </c>
      <c r="AC22" s="38">
        <v>1.41489E-3</v>
      </c>
      <c r="AD22" s="38">
        <v>3.3778259999999997E-2</v>
      </c>
      <c r="AE22" s="38">
        <v>8.0595000000000005E-4</v>
      </c>
      <c r="AF22" s="38">
        <v>0.26506800000000003</v>
      </c>
      <c r="AG22" s="38">
        <v>2.014875</v>
      </c>
      <c r="AH22" s="38">
        <v>0.37893978</v>
      </c>
      <c r="AI22" s="38">
        <v>3</v>
      </c>
      <c r="AJ22" s="38">
        <v>9</v>
      </c>
      <c r="AK22" s="38">
        <v>7</v>
      </c>
      <c r="AL22" s="38">
        <v>14</v>
      </c>
      <c r="AM22" s="38">
        <v>2</v>
      </c>
      <c r="AN22" s="38">
        <v>8</v>
      </c>
      <c r="AO22" s="38">
        <v>14</v>
      </c>
      <c r="AP22" s="38">
        <v>19</v>
      </c>
      <c r="AQ22" s="38">
        <v>31</v>
      </c>
      <c r="AR22" s="38">
        <v>3</v>
      </c>
      <c r="AS22" s="38">
        <v>0</v>
      </c>
    </row>
    <row r="23" spans="1:45" x14ac:dyDescent="0.25">
      <c r="A23" s="38" t="s">
        <v>293</v>
      </c>
      <c r="B23" s="38" t="s">
        <v>242</v>
      </c>
      <c r="C23" s="38">
        <v>11158</v>
      </c>
      <c r="D23" s="38">
        <v>1028.05728531572</v>
      </c>
      <c r="E23" s="38">
        <v>207629.709999999</v>
      </c>
      <c r="F23" s="38">
        <v>0.76843884964856501</v>
      </c>
      <c r="G23" s="38">
        <v>18.608147517476201</v>
      </c>
      <c r="H23" s="38">
        <v>2.3053165489456601E-2</v>
      </c>
      <c r="I23" s="38">
        <v>2.3053165489456601E-2</v>
      </c>
      <c r="J23" s="38">
        <v>2.3053165489456601E-2</v>
      </c>
      <c r="K23" s="38">
        <v>2.3053165489456601E-2</v>
      </c>
      <c r="L23" s="38">
        <v>42875.814054990202</v>
      </c>
      <c r="M23" s="38">
        <v>4.8795866952684896</v>
      </c>
      <c r="N23" s="38">
        <v>12.9594256459186</v>
      </c>
      <c r="O23" s="38">
        <v>0.38421942482428301</v>
      </c>
      <c r="P23" s="38">
        <v>1.0450768355219899</v>
      </c>
      <c r="Q23" s="38">
        <v>1.09502536074916</v>
      </c>
      <c r="R23" s="38">
        <v>0.20594161170581399</v>
      </c>
      <c r="S23" s="38">
        <v>7.5691226690385502E-4</v>
      </c>
      <c r="T23" s="38">
        <v>0</v>
      </c>
      <c r="U23" s="38">
        <v>8.4528273461344295E-5</v>
      </c>
      <c r="V23" s="38">
        <v>9.4517978506776207E-2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2.3053165489456601E-2</v>
      </c>
      <c r="AC23" s="38">
        <v>0</v>
      </c>
      <c r="AD23" s="38">
        <v>0</v>
      </c>
      <c r="AE23" s="38">
        <v>0</v>
      </c>
      <c r="AF23" s="38">
        <v>0</v>
      </c>
      <c r="AG23" s="38">
        <v>27.375634018728999</v>
      </c>
      <c r="AH23" s="38">
        <v>28.1663575950199</v>
      </c>
      <c r="AI23" s="38">
        <v>16</v>
      </c>
      <c r="AJ23" s="38">
        <v>33</v>
      </c>
      <c r="AK23" s="38">
        <v>8</v>
      </c>
      <c r="AL23" s="38">
        <v>46</v>
      </c>
      <c r="AM23" s="38">
        <v>3881</v>
      </c>
      <c r="AN23" s="38">
        <v>2954</v>
      </c>
      <c r="AO23" s="38">
        <v>1356</v>
      </c>
      <c r="AP23" s="38">
        <v>1064</v>
      </c>
      <c r="AQ23" s="38">
        <v>1430</v>
      </c>
      <c r="AR23" s="38">
        <v>187</v>
      </c>
      <c r="AS23" s="38">
        <v>183</v>
      </c>
    </row>
    <row r="24" spans="1:45" x14ac:dyDescent="0.25">
      <c r="A24" s="38" t="s">
        <v>293</v>
      </c>
      <c r="B24" s="38" t="s">
        <v>243</v>
      </c>
      <c r="C24" s="38">
        <v>6370</v>
      </c>
      <c r="D24" s="38">
        <v>1002.25507338563</v>
      </c>
      <c r="E24" s="38">
        <v>240803.6</v>
      </c>
      <c r="F24" s="38">
        <v>0.86884786724228102</v>
      </c>
      <c r="G24" s="38">
        <v>37.802762951334401</v>
      </c>
      <c r="H24" s="38">
        <v>2.6065436017268202E-2</v>
      </c>
      <c r="I24" s="38">
        <v>2.6065436017268202E-2</v>
      </c>
      <c r="J24" s="38">
        <v>2.6065436017268202E-2</v>
      </c>
      <c r="K24" s="38">
        <v>2.6065436017268202E-2</v>
      </c>
      <c r="L24" s="38">
        <v>48478.235600650602</v>
      </c>
      <c r="M24" s="38">
        <v>5.5171839569885099</v>
      </c>
      <c r="N24" s="38">
        <v>24.870436027553399</v>
      </c>
      <c r="O24" s="38">
        <v>0.43442393362114101</v>
      </c>
      <c r="P24" s="38">
        <v>1.1816330994495099</v>
      </c>
      <c r="Q24" s="38">
        <v>1.2381082108202399</v>
      </c>
      <c r="R24" s="38">
        <v>0.232851228420934</v>
      </c>
      <c r="S24" s="38">
        <v>8.5581514923365398E-4</v>
      </c>
      <c r="T24" s="38">
        <v>0</v>
      </c>
      <c r="U24" s="38">
        <v>9.5573265396648995E-5</v>
      </c>
      <c r="V24" s="38">
        <v>0.106868287670803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2.6065436017268202E-2</v>
      </c>
      <c r="AC24" s="38">
        <v>0</v>
      </c>
      <c r="AD24" s="38">
        <v>0</v>
      </c>
      <c r="AE24" s="38">
        <v>0</v>
      </c>
      <c r="AF24" s="38">
        <v>0</v>
      </c>
      <c r="AG24" s="38">
        <v>30.952705270506701</v>
      </c>
      <c r="AH24" s="38">
        <v>31.8467497258981</v>
      </c>
      <c r="AI24" s="38">
        <v>4</v>
      </c>
      <c r="AJ24" s="38">
        <v>4</v>
      </c>
      <c r="AK24" s="38">
        <v>0</v>
      </c>
      <c r="AL24" s="38">
        <v>0</v>
      </c>
      <c r="AM24" s="38">
        <v>1464</v>
      </c>
      <c r="AN24" s="38">
        <v>2418</v>
      </c>
      <c r="AO24" s="38">
        <v>1105</v>
      </c>
      <c r="AP24" s="38">
        <v>522</v>
      </c>
      <c r="AQ24" s="38">
        <v>722</v>
      </c>
      <c r="AR24" s="38">
        <v>124</v>
      </c>
      <c r="AS24" s="38">
        <v>7</v>
      </c>
    </row>
    <row r="25" spans="1:45" x14ac:dyDescent="0.25">
      <c r="A25" s="38" t="s">
        <v>293</v>
      </c>
      <c r="B25" s="38" t="s">
        <v>244</v>
      </c>
      <c r="C25" s="38">
        <v>6672</v>
      </c>
      <c r="D25" s="38">
        <v>1024.34639484339</v>
      </c>
      <c r="E25" s="38">
        <v>902970.38999999897</v>
      </c>
      <c r="F25" s="38">
        <v>3.32983606912856</v>
      </c>
      <c r="G25" s="38">
        <v>135.337288669065</v>
      </c>
      <c r="H25" s="38">
        <v>9.9895082073856403E-2</v>
      </c>
      <c r="I25" s="38">
        <v>9.9895082073856403E-2</v>
      </c>
      <c r="J25" s="38">
        <v>9.9895082073856403E-2</v>
      </c>
      <c r="K25" s="38">
        <v>9.9895082073856403E-2</v>
      </c>
      <c r="L25" s="38">
        <v>185791.533313102</v>
      </c>
      <c r="M25" s="38">
        <v>21.1444590389662</v>
      </c>
      <c r="N25" s="38">
        <v>104.567098220079</v>
      </c>
      <c r="O25" s="38">
        <v>1.66491803456428</v>
      </c>
      <c r="P25" s="38">
        <v>4.5285770540148604</v>
      </c>
      <c r="Q25" s="38">
        <v>4.7450163985082296</v>
      </c>
      <c r="R25" s="38">
        <v>0.89239606652644499</v>
      </c>
      <c r="S25" s="38">
        <v>3.2798885280915999E-3</v>
      </c>
      <c r="T25" s="38">
        <v>0</v>
      </c>
      <c r="U25" s="38">
        <v>3.6628196760415401E-4</v>
      </c>
      <c r="V25" s="38">
        <v>0.40956983650281598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9.9895082073856403E-2</v>
      </c>
      <c r="AC25" s="38">
        <v>0</v>
      </c>
      <c r="AD25" s="38">
        <v>0</v>
      </c>
      <c r="AE25" s="38">
        <v>0</v>
      </c>
      <c r="AF25" s="38">
        <v>0</v>
      </c>
      <c r="AG25" s="38">
        <v>118.625409962707</v>
      </c>
      <c r="AH25" s="38">
        <v>122.051811277837</v>
      </c>
      <c r="AI25" s="38">
        <v>0</v>
      </c>
      <c r="AJ25" s="38">
        <v>1</v>
      </c>
      <c r="AK25" s="38">
        <v>1</v>
      </c>
      <c r="AL25" s="38">
        <v>4</v>
      </c>
      <c r="AM25" s="38">
        <v>1420</v>
      </c>
      <c r="AN25" s="38">
        <v>3054</v>
      </c>
      <c r="AO25" s="38">
        <v>928</v>
      </c>
      <c r="AP25" s="38">
        <v>529</v>
      </c>
      <c r="AQ25" s="38">
        <v>623</v>
      </c>
      <c r="AR25" s="38">
        <v>108</v>
      </c>
      <c r="AS25" s="38">
        <v>4</v>
      </c>
    </row>
    <row r="26" spans="1:45" x14ac:dyDescent="0.25">
      <c r="A26" s="38" t="s">
        <v>293</v>
      </c>
      <c r="B26" s="38" t="s">
        <v>245</v>
      </c>
      <c r="C26" s="38">
        <v>3886</v>
      </c>
      <c r="D26" s="38">
        <v>325</v>
      </c>
      <c r="E26" s="38">
        <v>75832.819999999294</v>
      </c>
      <c r="F26" s="38">
        <v>8.8724399399999501E-2</v>
      </c>
      <c r="G26" s="38">
        <v>19.5143643849715</v>
      </c>
      <c r="H26" s="38">
        <v>2.6617319819999198E-3</v>
      </c>
      <c r="I26" s="38">
        <v>2.6617319819999198E-3</v>
      </c>
      <c r="J26" s="38">
        <v>2.6617319819999198E-3</v>
      </c>
      <c r="K26" s="38">
        <v>2.6617319819999198E-3</v>
      </c>
      <c r="L26" s="38">
        <v>4950.4665889221096</v>
      </c>
      <c r="M26" s="38">
        <v>0.56339993619001305</v>
      </c>
      <c r="N26" s="38">
        <v>4.2423912820799003</v>
      </c>
      <c r="O26" s="38">
        <v>4.4362199699999702E-2</v>
      </c>
      <c r="P26" s="38">
        <v>0.120665183184004</v>
      </c>
      <c r="Q26" s="38">
        <v>0.126432269144998</v>
      </c>
      <c r="R26" s="38">
        <v>2.3778139039200102E-2</v>
      </c>
      <c r="S26" s="38">
        <v>8.7393533409000002E-5</v>
      </c>
      <c r="T26" s="38">
        <v>0</v>
      </c>
      <c r="U26" s="38">
        <v>9.7596839339999808E-6</v>
      </c>
      <c r="V26" s="38">
        <v>1.09131011262E-2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2.6617319819999198E-3</v>
      </c>
      <c r="AC26" s="38">
        <v>0</v>
      </c>
      <c r="AD26" s="38">
        <v>0</v>
      </c>
      <c r="AE26" s="38">
        <v>0</v>
      </c>
      <c r="AF26" s="38">
        <v>0</v>
      </c>
      <c r="AG26" s="38">
        <v>3.16080672862513</v>
      </c>
      <c r="AH26" s="38">
        <v>3.2521041356074898</v>
      </c>
      <c r="AI26" s="38">
        <v>5</v>
      </c>
      <c r="AJ26" s="38">
        <v>7</v>
      </c>
      <c r="AK26" s="38">
        <v>14</v>
      </c>
      <c r="AL26" s="38">
        <v>72</v>
      </c>
      <c r="AM26" s="38">
        <v>2198</v>
      </c>
      <c r="AN26" s="38">
        <v>411</v>
      </c>
      <c r="AO26" s="38">
        <v>514</v>
      </c>
      <c r="AP26" s="38">
        <v>157</v>
      </c>
      <c r="AQ26" s="38">
        <v>109</v>
      </c>
      <c r="AR26" s="38">
        <v>20</v>
      </c>
      <c r="AS26" s="38">
        <v>379</v>
      </c>
    </row>
    <row r="27" spans="1:45" x14ac:dyDescent="0.25">
      <c r="A27" s="38" t="s">
        <v>293</v>
      </c>
      <c r="B27" s="38" t="s">
        <v>246</v>
      </c>
      <c r="C27" s="38">
        <v>309</v>
      </c>
      <c r="D27" s="38">
        <v>325</v>
      </c>
      <c r="E27" s="38">
        <v>3757.02</v>
      </c>
      <c r="F27" s="38">
        <v>4.3957133999999896E-3</v>
      </c>
      <c r="G27" s="38">
        <v>12.158640776699</v>
      </c>
      <c r="H27" s="38">
        <v>1.31871402E-4</v>
      </c>
      <c r="I27" s="38">
        <v>1.31871402E-4</v>
      </c>
      <c r="J27" s="38">
        <v>1.31871402E-4</v>
      </c>
      <c r="K27" s="38">
        <v>1.31871402E-4</v>
      </c>
      <c r="L27" s="38">
        <v>245.26322486640001</v>
      </c>
      <c r="M27" s="38">
        <v>2.7912780090000099E-2</v>
      </c>
      <c r="N27" s="38">
        <v>0.24994702656000101</v>
      </c>
      <c r="O27" s="38">
        <v>2.19785669999999E-3</v>
      </c>
      <c r="P27" s="38">
        <v>5.9781702240000196E-3</v>
      </c>
      <c r="Q27" s="38">
        <v>6.2638915950000099E-3</v>
      </c>
      <c r="R27" s="38">
        <v>1.1780511911999999E-3</v>
      </c>
      <c r="S27" s="38">
        <v>4.32977769899999E-6</v>
      </c>
      <c r="T27" s="38">
        <v>0</v>
      </c>
      <c r="U27" s="38">
        <v>4.8352847399999901E-7</v>
      </c>
      <c r="V27" s="38">
        <v>5.4067274820000203E-4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1.31871402E-4</v>
      </c>
      <c r="AC27" s="38">
        <v>0</v>
      </c>
      <c r="AD27" s="38">
        <v>0</v>
      </c>
      <c r="AE27" s="38">
        <v>0</v>
      </c>
      <c r="AF27" s="38">
        <v>0</v>
      </c>
      <c r="AG27" s="38">
        <v>0.15659728987499999</v>
      </c>
      <c r="AH27" s="38">
        <v>0.16112047896359999</v>
      </c>
      <c r="AI27" s="38">
        <v>0</v>
      </c>
      <c r="AJ27" s="38">
        <v>0</v>
      </c>
      <c r="AK27" s="38">
        <v>0</v>
      </c>
      <c r="AL27" s="38">
        <v>0</v>
      </c>
      <c r="AM27" s="38">
        <v>186</v>
      </c>
      <c r="AN27" s="38">
        <v>69</v>
      </c>
      <c r="AO27" s="38">
        <v>22</v>
      </c>
      <c r="AP27" s="38">
        <v>11</v>
      </c>
      <c r="AQ27" s="38">
        <v>15</v>
      </c>
      <c r="AR27" s="38">
        <v>2</v>
      </c>
      <c r="AS27" s="38">
        <v>4</v>
      </c>
    </row>
    <row r="28" spans="1:45" x14ac:dyDescent="0.25">
      <c r="A28" s="38" t="s">
        <v>293</v>
      </c>
      <c r="B28" s="38" t="s">
        <v>247</v>
      </c>
      <c r="C28" s="38">
        <v>1754</v>
      </c>
      <c r="D28" s="38">
        <v>428.99050797253398</v>
      </c>
      <c r="E28" s="38">
        <v>8779.5900000000092</v>
      </c>
      <c r="F28" s="38">
        <v>1.35588987860061E-2</v>
      </c>
      <c r="G28" s="38">
        <v>5.0054675028506299</v>
      </c>
      <c r="H28" s="38">
        <v>4.0676696358018301E-4</v>
      </c>
      <c r="I28" s="38">
        <v>4.0676696358018301E-4</v>
      </c>
      <c r="J28" s="38">
        <v>4.0676696358018301E-4</v>
      </c>
      <c r="K28" s="38">
        <v>4.0676696358018301E-4</v>
      </c>
      <c r="L28" s="38">
        <v>756.53231666399199</v>
      </c>
      <c r="M28" s="38">
        <v>8.6099007291138202E-2</v>
      </c>
      <c r="N28" s="38">
        <v>0.40301219160867702</v>
      </c>
      <c r="O28" s="38">
        <v>6.7794493930030397E-3</v>
      </c>
      <c r="P28" s="38">
        <v>1.8440102348968201E-2</v>
      </c>
      <c r="Q28" s="38">
        <v>1.9321430770058701E-2</v>
      </c>
      <c r="R28" s="38">
        <v>3.6337848746496601E-3</v>
      </c>
      <c r="S28" s="38">
        <v>1.3355515304216E-5</v>
      </c>
      <c r="T28" s="38">
        <v>0</v>
      </c>
      <c r="U28" s="38">
        <v>1.4914788664606699E-6</v>
      </c>
      <c r="V28" s="38">
        <v>1.6677445506787501E-3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4.0676696358018301E-4</v>
      </c>
      <c r="AC28" s="38">
        <v>0</v>
      </c>
      <c r="AD28" s="38">
        <v>0</v>
      </c>
      <c r="AE28" s="38">
        <v>0</v>
      </c>
      <c r="AF28" s="38">
        <v>0</v>
      </c>
      <c r="AG28" s="38">
        <v>0.48303576925146802</v>
      </c>
      <c r="AH28" s="38">
        <v>0.49698787610226097</v>
      </c>
      <c r="AI28" s="38">
        <v>7</v>
      </c>
      <c r="AJ28" s="38">
        <v>28</v>
      </c>
      <c r="AK28" s="38">
        <v>43</v>
      </c>
      <c r="AL28" s="38">
        <v>256</v>
      </c>
      <c r="AM28" s="38">
        <v>596</v>
      </c>
      <c r="AN28" s="38">
        <v>233</v>
      </c>
      <c r="AO28" s="38">
        <v>275</v>
      </c>
      <c r="AP28" s="38">
        <v>42</v>
      </c>
      <c r="AQ28" s="38">
        <v>32</v>
      </c>
      <c r="AR28" s="38">
        <v>3</v>
      </c>
      <c r="AS28" s="38">
        <v>239</v>
      </c>
    </row>
    <row r="29" spans="1:45" x14ac:dyDescent="0.25">
      <c r="A29" s="38" t="s">
        <v>293</v>
      </c>
      <c r="B29" s="38" t="s">
        <v>248</v>
      </c>
      <c r="C29" s="38">
        <v>21690</v>
      </c>
      <c r="D29" s="38">
        <v>985.79070632222101</v>
      </c>
      <c r="E29" s="38">
        <v>459896.36000001401</v>
      </c>
      <c r="F29" s="38">
        <v>1.6321016072138701</v>
      </c>
      <c r="G29" s="38">
        <v>21.203151682803799</v>
      </c>
      <c r="H29" s="38">
        <v>4.8963048216420099E-2</v>
      </c>
      <c r="I29" s="38">
        <v>4.8963048216420099E-2</v>
      </c>
      <c r="J29" s="38">
        <v>4.8963048216420099E-2</v>
      </c>
      <c r="K29" s="38">
        <v>4.8963048216420099E-2</v>
      </c>
      <c r="L29" s="38">
        <v>91064.741276104702</v>
      </c>
      <c r="M29" s="38">
        <v>10.363845205807699</v>
      </c>
      <c r="N29" s="38">
        <v>27.419307001192902</v>
      </c>
      <c r="O29" s="38">
        <v>0.81605080360693405</v>
      </c>
      <c r="P29" s="38">
        <v>2.2196581858108702</v>
      </c>
      <c r="Q29" s="38">
        <v>2.3257447902798898</v>
      </c>
      <c r="R29" s="38">
        <v>0.43740323073332499</v>
      </c>
      <c r="S29" s="38">
        <v>1.6076200831057199E-3</v>
      </c>
      <c r="T29" s="38">
        <v>0</v>
      </c>
      <c r="U29" s="38">
        <v>1.79531176793526E-4</v>
      </c>
      <c r="V29" s="38">
        <v>0.200748497687325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4.8963048216420099E-2</v>
      </c>
      <c r="AC29" s="38">
        <v>0</v>
      </c>
      <c r="AD29" s="38">
        <v>0</v>
      </c>
      <c r="AE29" s="38">
        <v>0</v>
      </c>
      <c r="AF29" s="38">
        <v>0</v>
      </c>
      <c r="AG29" s="38">
        <v>58.143619756994198</v>
      </c>
      <c r="AH29" s="38">
        <v>59.823052310815498</v>
      </c>
      <c r="AI29" s="38">
        <v>3</v>
      </c>
      <c r="AJ29" s="38">
        <v>6</v>
      </c>
      <c r="AK29" s="38">
        <v>2</v>
      </c>
      <c r="AL29" s="38">
        <v>2</v>
      </c>
      <c r="AM29" s="38">
        <v>3317</v>
      </c>
      <c r="AN29" s="38">
        <v>6011</v>
      </c>
      <c r="AO29" s="38">
        <v>4260</v>
      </c>
      <c r="AP29" s="38">
        <v>3675</v>
      </c>
      <c r="AQ29" s="38">
        <v>3861</v>
      </c>
      <c r="AR29" s="38">
        <v>509</v>
      </c>
      <c r="AS29" s="38">
        <v>44</v>
      </c>
    </row>
    <row r="30" spans="1:45" x14ac:dyDescent="0.25">
      <c r="A30" s="38" t="s">
        <v>293</v>
      </c>
      <c r="B30" s="38" t="s">
        <v>249</v>
      </c>
      <c r="C30" s="38">
        <v>153</v>
      </c>
      <c r="D30" s="38">
        <v>1000</v>
      </c>
      <c r="E30" s="38">
        <v>18362.8</v>
      </c>
      <c r="F30" s="38">
        <v>6.6106080000000095E-2</v>
      </c>
      <c r="G30" s="38">
        <v>120.01830065359501</v>
      </c>
      <c r="H30" s="38">
        <v>1.9831824000000001E-3</v>
      </c>
      <c r="I30" s="38">
        <v>1.9831824000000001E-3</v>
      </c>
      <c r="J30" s="38">
        <v>1.9831824000000001E-3</v>
      </c>
      <c r="K30" s="38">
        <v>1.9831824000000001E-3</v>
      </c>
      <c r="L30" s="38">
        <v>3688.4548396800001</v>
      </c>
      <c r="M30" s="38">
        <v>0.41977360800000002</v>
      </c>
      <c r="N30" s="38">
        <v>1.4873867999999999</v>
      </c>
      <c r="O30" s="38">
        <v>3.3053040000000103E-2</v>
      </c>
      <c r="P30" s="38">
        <v>8.9904268799999895E-2</v>
      </c>
      <c r="Q30" s="38">
        <v>9.4201164000000004E-2</v>
      </c>
      <c r="R30" s="38">
        <v>1.7716429440000001E-2</v>
      </c>
      <c r="S30" s="38">
        <v>6.5114488800000001E-5</v>
      </c>
      <c r="T30" s="38">
        <v>0</v>
      </c>
      <c r="U30" s="38">
        <v>7.2716687999999997E-6</v>
      </c>
      <c r="V30" s="38">
        <v>8.1310478399999903E-3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1.9831824000000001E-3</v>
      </c>
      <c r="AC30" s="38">
        <v>0</v>
      </c>
      <c r="AD30" s="38">
        <v>0</v>
      </c>
      <c r="AE30" s="38">
        <v>0</v>
      </c>
      <c r="AF30" s="38">
        <v>0</v>
      </c>
      <c r="AG30" s="38">
        <v>2.3550290999999999</v>
      </c>
      <c r="AH30" s="38">
        <v>2.4230522563200001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2</v>
      </c>
      <c r="AO30" s="38">
        <v>4</v>
      </c>
      <c r="AP30" s="38">
        <v>46</v>
      </c>
      <c r="AQ30" s="38">
        <v>86</v>
      </c>
      <c r="AR30" s="38">
        <v>15</v>
      </c>
      <c r="AS30" s="38">
        <v>0</v>
      </c>
    </row>
    <row r="31" spans="1:45" x14ac:dyDescent="0.25">
      <c r="A31" s="38" t="s">
        <v>293</v>
      </c>
      <c r="B31" s="38" t="s">
        <v>250</v>
      </c>
      <c r="C31" s="38">
        <v>9</v>
      </c>
      <c r="D31" s="38">
        <v>1000</v>
      </c>
      <c r="E31" s="38">
        <v>4342</v>
      </c>
      <c r="F31" s="38">
        <v>1.5631200000000001E-2</v>
      </c>
      <c r="G31" s="38">
        <v>482.444444444444</v>
      </c>
      <c r="H31" s="38">
        <v>4.6893599999999998E-4</v>
      </c>
      <c r="I31" s="38">
        <v>4.6893599999999998E-4</v>
      </c>
      <c r="J31" s="38">
        <v>4.6893599999999998E-4</v>
      </c>
      <c r="K31" s="38">
        <v>4.6893599999999998E-4</v>
      </c>
      <c r="L31" s="38">
        <v>872.15843519999999</v>
      </c>
      <c r="M31" s="38">
        <v>9.9258120000000005E-2</v>
      </c>
      <c r="N31" s="38">
        <v>0.35170200000000001</v>
      </c>
      <c r="O31" s="38">
        <v>7.8156000000000007E-3</v>
      </c>
      <c r="P31" s="38">
        <v>2.1258432000000001E-2</v>
      </c>
      <c r="Q31" s="38">
        <v>2.2274459999999999E-2</v>
      </c>
      <c r="R31" s="38">
        <v>4.1891615999999996E-3</v>
      </c>
      <c r="S31" s="38">
        <v>1.5396731999999999E-5</v>
      </c>
      <c r="T31" s="38">
        <v>0</v>
      </c>
      <c r="U31" s="38">
        <v>1.719432E-6</v>
      </c>
      <c r="V31" s="38">
        <v>1.9226376E-3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4.6893599999999998E-4</v>
      </c>
      <c r="AC31" s="38">
        <v>0</v>
      </c>
      <c r="AD31" s="38">
        <v>0</v>
      </c>
      <c r="AE31" s="38">
        <v>0</v>
      </c>
      <c r="AF31" s="38">
        <v>0</v>
      </c>
      <c r="AG31" s="38">
        <v>0.55686150000000001</v>
      </c>
      <c r="AH31" s="38">
        <v>0.57294600480000002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2</v>
      </c>
      <c r="AO31" s="38">
        <v>2</v>
      </c>
      <c r="AP31" s="38">
        <v>1</v>
      </c>
      <c r="AQ31" s="38">
        <v>3</v>
      </c>
      <c r="AR31" s="38">
        <v>1</v>
      </c>
      <c r="AS31" s="38">
        <v>0</v>
      </c>
    </row>
    <row r="32" spans="1:45" x14ac:dyDescent="0.25">
      <c r="A32" s="38" t="s">
        <v>293</v>
      </c>
      <c r="B32" s="38" t="s">
        <v>251</v>
      </c>
      <c r="C32" s="38">
        <v>1</v>
      </c>
      <c r="D32" s="38">
        <v>50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1</v>
      </c>
      <c r="AQ32" s="38">
        <v>0</v>
      </c>
      <c r="AR32" s="38">
        <v>0</v>
      </c>
      <c r="AS32" s="38">
        <v>0</v>
      </c>
    </row>
    <row r="33" spans="1:45" x14ac:dyDescent="0.25">
      <c r="A33" s="38" t="s">
        <v>293</v>
      </c>
      <c r="B33" s="38" t="s">
        <v>252</v>
      </c>
      <c r="C33" s="38">
        <v>12</v>
      </c>
      <c r="D33" s="38">
        <v>1000</v>
      </c>
      <c r="E33" s="38">
        <v>448.69</v>
      </c>
      <c r="F33" s="38">
        <v>1.615284E-3</v>
      </c>
      <c r="G33" s="38">
        <v>37.390833333333298</v>
      </c>
      <c r="H33" s="38">
        <v>4.8458519999999998E-5</v>
      </c>
      <c r="I33" s="38">
        <v>4.8458519999999998E-5</v>
      </c>
      <c r="J33" s="38">
        <v>4.8458519999999998E-5</v>
      </c>
      <c r="K33" s="38">
        <v>4.8458519999999998E-5</v>
      </c>
      <c r="L33" s="38">
        <v>90.126386064000002</v>
      </c>
      <c r="M33" s="38">
        <v>1.02570534E-2</v>
      </c>
      <c r="N33" s="38">
        <v>2.9075112E-2</v>
      </c>
      <c r="O33" s="38">
        <v>8.0764200000000002E-4</v>
      </c>
      <c r="P33" s="38">
        <v>2.19678624E-3</v>
      </c>
      <c r="Q33" s="38">
        <v>2.3017797000000001E-3</v>
      </c>
      <c r="R33" s="38">
        <v>4.3289611199999998E-4</v>
      </c>
      <c r="S33" s="38">
        <v>1.59105474E-6</v>
      </c>
      <c r="T33" s="38">
        <v>0</v>
      </c>
      <c r="U33" s="38">
        <v>1.7768124000000001E-7</v>
      </c>
      <c r="V33" s="38">
        <v>1.9867993199999999E-4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4.8458519999999998E-5</v>
      </c>
      <c r="AC33" s="38">
        <v>0</v>
      </c>
      <c r="AD33" s="38">
        <v>0</v>
      </c>
      <c r="AE33" s="38">
        <v>0</v>
      </c>
      <c r="AF33" s="38">
        <v>0</v>
      </c>
      <c r="AG33" s="38">
        <v>5.7544492500000002E-2</v>
      </c>
      <c r="AH33" s="38">
        <v>5.9206619735999999E-2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4</v>
      </c>
      <c r="AQ33" s="38">
        <v>7</v>
      </c>
      <c r="AR33" s="38">
        <v>1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510</v>
      </c>
      <c r="D34" s="38">
        <v>800</v>
      </c>
      <c r="E34" s="38">
        <v>33501</v>
      </c>
      <c r="F34" s="38">
        <v>9.6482879999999896E-2</v>
      </c>
      <c r="G34" s="38">
        <v>65.688235294117604</v>
      </c>
      <c r="H34" s="38">
        <v>2.8944864000000001E-3</v>
      </c>
      <c r="I34" s="38">
        <v>2.8944864000000001E-3</v>
      </c>
      <c r="J34" s="38">
        <v>2.8944864000000001E-3</v>
      </c>
      <c r="K34" s="38">
        <v>2.8944864000000001E-3</v>
      </c>
      <c r="L34" s="38">
        <v>5383.35877247999</v>
      </c>
      <c r="M34" s="38">
        <v>0.612666288</v>
      </c>
      <c r="N34" s="38">
        <v>1.30251888</v>
      </c>
      <c r="O34" s="38">
        <v>4.8241439999999899E-2</v>
      </c>
      <c r="P34" s="38">
        <v>0.13121671679999999</v>
      </c>
      <c r="Q34" s="38">
        <v>0.137488104</v>
      </c>
      <c r="R34" s="38">
        <v>2.58574118399999E-2</v>
      </c>
      <c r="S34" s="38">
        <v>9.5035636800000007E-5</v>
      </c>
      <c r="T34" s="38">
        <v>0</v>
      </c>
      <c r="U34" s="38">
        <v>1.06131168E-5</v>
      </c>
      <c r="V34" s="38">
        <v>1.1867394240000001E-2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2.8944864000000001E-3</v>
      </c>
      <c r="AC34" s="38">
        <v>0</v>
      </c>
      <c r="AD34" s="38">
        <v>0</v>
      </c>
      <c r="AE34" s="38">
        <v>0</v>
      </c>
      <c r="AF34" s="38">
        <v>0</v>
      </c>
      <c r="AG34" s="38">
        <v>3.4372026</v>
      </c>
      <c r="AH34" s="38">
        <v>3.5364834835200001</v>
      </c>
      <c r="AI34" s="38">
        <v>1</v>
      </c>
      <c r="AJ34" s="38">
        <v>9</v>
      </c>
      <c r="AK34" s="38">
        <v>2</v>
      </c>
      <c r="AL34" s="38">
        <v>13</v>
      </c>
      <c r="AM34" s="38">
        <v>66</v>
      </c>
      <c r="AN34" s="38">
        <v>129</v>
      </c>
      <c r="AO34" s="38">
        <v>85</v>
      </c>
      <c r="AP34" s="38">
        <v>101</v>
      </c>
      <c r="AQ34" s="38">
        <v>95</v>
      </c>
      <c r="AR34" s="38">
        <v>8</v>
      </c>
      <c r="AS34" s="38">
        <v>1</v>
      </c>
    </row>
    <row r="35" spans="1:45" x14ac:dyDescent="0.25">
      <c r="A35" s="38" t="s">
        <v>293</v>
      </c>
      <c r="B35" s="38" t="s">
        <v>254</v>
      </c>
      <c r="C35" s="38">
        <v>150</v>
      </c>
      <c r="D35" s="38">
        <v>500</v>
      </c>
      <c r="E35" s="38">
        <v>9755.2000000000007</v>
      </c>
      <c r="F35" s="38">
        <v>1.755936E-2</v>
      </c>
      <c r="G35" s="38">
        <v>65.034666666666695</v>
      </c>
      <c r="H35" s="38">
        <v>5.2678079999999997E-4</v>
      </c>
      <c r="I35" s="38">
        <v>5.2678079999999997E-4</v>
      </c>
      <c r="J35" s="38">
        <v>5.2678079999999997E-4</v>
      </c>
      <c r="K35" s="38">
        <v>5.2678079999999997E-4</v>
      </c>
      <c r="L35" s="38">
        <v>979.74205056000005</v>
      </c>
      <c r="M35" s="38">
        <v>0.111501936</v>
      </c>
      <c r="N35" s="38">
        <v>0.23705135999999999</v>
      </c>
      <c r="O35" s="38">
        <v>8.7796799999999894E-3</v>
      </c>
      <c r="P35" s="38">
        <v>2.3880729600000001E-2</v>
      </c>
      <c r="Q35" s="38">
        <v>2.5022088000000001E-2</v>
      </c>
      <c r="R35" s="38">
        <v>4.7059084799999998E-3</v>
      </c>
      <c r="S35" s="38">
        <v>1.72959696E-5</v>
      </c>
      <c r="T35" s="38">
        <v>0</v>
      </c>
      <c r="U35" s="38">
        <v>1.9315295999999999E-6</v>
      </c>
      <c r="V35" s="38">
        <v>2.15980128E-3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5.2678079999999997E-4</v>
      </c>
      <c r="AC35" s="38">
        <v>0</v>
      </c>
      <c r="AD35" s="38">
        <v>0</v>
      </c>
      <c r="AE35" s="38">
        <v>0</v>
      </c>
      <c r="AF35" s="38">
        <v>0</v>
      </c>
      <c r="AG35" s="38">
        <v>0.6255522</v>
      </c>
      <c r="AH35" s="38">
        <v>0.64362078144000001</v>
      </c>
      <c r="AI35" s="38">
        <v>0</v>
      </c>
      <c r="AJ35" s="38">
        <v>2</v>
      </c>
      <c r="AK35" s="38">
        <v>1</v>
      </c>
      <c r="AL35" s="38">
        <v>6</v>
      </c>
      <c r="AM35" s="38">
        <v>48</v>
      </c>
      <c r="AN35" s="38">
        <v>34</v>
      </c>
      <c r="AO35" s="38">
        <v>22</v>
      </c>
      <c r="AP35" s="38">
        <v>19</v>
      </c>
      <c r="AQ35" s="38">
        <v>15</v>
      </c>
      <c r="AR35" s="38">
        <v>2</v>
      </c>
      <c r="AS35" s="38">
        <v>1</v>
      </c>
    </row>
    <row r="36" spans="1:45" x14ac:dyDescent="0.25">
      <c r="A36" s="38" t="s">
        <v>293</v>
      </c>
      <c r="B36" s="38" t="s">
        <v>255</v>
      </c>
      <c r="C36" s="38">
        <v>28</v>
      </c>
      <c r="D36" s="38">
        <v>700</v>
      </c>
      <c r="E36" s="38">
        <v>1386.9</v>
      </c>
      <c r="F36" s="38">
        <v>3.4949880000000001E-3</v>
      </c>
      <c r="G36" s="38">
        <v>49.532142857142901</v>
      </c>
      <c r="H36" s="38">
        <v>1.0484964E-4</v>
      </c>
      <c r="I36" s="38">
        <v>1.0484964E-4</v>
      </c>
      <c r="J36" s="38">
        <v>1.0484964E-4</v>
      </c>
      <c r="K36" s="38">
        <v>1.0484964E-4</v>
      </c>
      <c r="L36" s="38">
        <v>195.00635044800001</v>
      </c>
      <c r="M36" s="38">
        <v>2.21931738E-2</v>
      </c>
      <c r="N36" s="38">
        <v>4.7182337999999997E-2</v>
      </c>
      <c r="O36" s="38">
        <v>1.747494E-3</v>
      </c>
      <c r="P36" s="38">
        <v>4.7531836800000001E-3</v>
      </c>
      <c r="Q36" s="38">
        <v>4.9803579000000002E-3</v>
      </c>
      <c r="R36" s="38">
        <v>9.3665678400000002E-4</v>
      </c>
      <c r="S36" s="38">
        <v>3.4425631800000001E-6</v>
      </c>
      <c r="T36" s="38">
        <v>0</v>
      </c>
      <c r="U36" s="38">
        <v>3.8444868000000001E-7</v>
      </c>
      <c r="V36" s="38">
        <v>4.2988352400000001E-4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1.0484964E-4</v>
      </c>
      <c r="AC36" s="38">
        <v>0</v>
      </c>
      <c r="AD36" s="38">
        <v>0</v>
      </c>
      <c r="AE36" s="38">
        <v>0</v>
      </c>
      <c r="AF36" s="38">
        <v>0</v>
      </c>
      <c r="AG36" s="38">
        <v>0.12450894749999999</v>
      </c>
      <c r="AH36" s="38">
        <v>0.12810529015200001</v>
      </c>
      <c r="AI36" s="38">
        <v>0</v>
      </c>
      <c r="AJ36" s="38">
        <v>1</v>
      </c>
      <c r="AK36" s="38">
        <v>1</v>
      </c>
      <c r="AL36" s="38">
        <v>1</v>
      </c>
      <c r="AM36" s="38">
        <v>1</v>
      </c>
      <c r="AN36" s="38">
        <v>10</v>
      </c>
      <c r="AO36" s="38">
        <v>6</v>
      </c>
      <c r="AP36" s="38">
        <v>2</v>
      </c>
      <c r="AQ36" s="38">
        <v>6</v>
      </c>
      <c r="AR36" s="38">
        <v>0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98</v>
      </c>
      <c r="D37" s="38">
        <v>429</v>
      </c>
      <c r="E37" s="38">
        <v>706.32</v>
      </c>
      <c r="F37" s="38">
        <v>1.090840608E-3</v>
      </c>
      <c r="G37" s="38">
        <v>7.20734693877551</v>
      </c>
      <c r="H37" s="38">
        <v>3.2725218240000001E-5</v>
      </c>
      <c r="I37" s="38">
        <v>3.2725218240000001E-5</v>
      </c>
      <c r="J37" s="38">
        <v>3.2725218240000001E-5</v>
      </c>
      <c r="K37" s="38">
        <v>3.2725218240000001E-5</v>
      </c>
      <c r="L37" s="38">
        <v>60.864542563968001</v>
      </c>
      <c r="M37" s="38">
        <v>6.9268378607999998E-3</v>
      </c>
      <c r="N37" s="38">
        <v>1.4726348207999999E-2</v>
      </c>
      <c r="O37" s="38">
        <v>5.45420304E-4</v>
      </c>
      <c r="P37" s="38">
        <v>1.48354322688E-3</v>
      </c>
      <c r="Q37" s="38">
        <v>1.5544478664E-3</v>
      </c>
      <c r="R37" s="38">
        <v>2.92345282944E-4</v>
      </c>
      <c r="S37" s="38">
        <v>1.07447799888E-6</v>
      </c>
      <c r="T37" s="38">
        <v>0</v>
      </c>
      <c r="U37" s="38">
        <v>1.1999246688E-7</v>
      </c>
      <c r="V37" s="38">
        <v>1.34173394784E-4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3.2725218240000001E-5</v>
      </c>
      <c r="AC37" s="38">
        <v>0</v>
      </c>
      <c r="AD37" s="38">
        <v>0</v>
      </c>
      <c r="AE37" s="38">
        <v>0</v>
      </c>
      <c r="AF37" s="38">
        <v>0</v>
      </c>
      <c r="AG37" s="38">
        <v>3.886119666E-2</v>
      </c>
      <c r="AH37" s="38">
        <v>3.9983671645631998E-2</v>
      </c>
      <c r="AI37" s="38">
        <v>0</v>
      </c>
      <c r="AJ37" s="38">
        <v>0</v>
      </c>
      <c r="AK37" s="38">
        <v>1</v>
      </c>
      <c r="AL37" s="38">
        <v>4</v>
      </c>
      <c r="AM37" s="38">
        <v>16</v>
      </c>
      <c r="AN37" s="38">
        <v>23</v>
      </c>
      <c r="AO37" s="38">
        <v>11</v>
      </c>
      <c r="AP37" s="38">
        <v>15</v>
      </c>
      <c r="AQ37" s="38">
        <v>16</v>
      </c>
      <c r="AR37" s="38">
        <v>3</v>
      </c>
      <c r="AS37" s="38">
        <v>9</v>
      </c>
    </row>
    <row r="38" spans="1:45" x14ac:dyDescent="0.25">
      <c r="A38" s="38" t="s">
        <v>293</v>
      </c>
      <c r="B38" s="38" t="s">
        <v>257</v>
      </c>
      <c r="C38" s="38">
        <v>3</v>
      </c>
      <c r="D38" s="38">
        <v>1124.6896551724101</v>
      </c>
      <c r="E38" s="38">
        <v>32</v>
      </c>
      <c r="F38" s="38">
        <v>1.2956424827586201E-4</v>
      </c>
      <c r="G38" s="38">
        <v>10.6666666666667</v>
      </c>
      <c r="H38" s="38">
        <v>2.27078393030853E-3</v>
      </c>
      <c r="I38" s="38">
        <v>1.7661652791288601E-3</v>
      </c>
      <c r="J38" s="38">
        <v>2.0184746047186902E-3</v>
      </c>
      <c r="K38" s="38">
        <v>2.27078393030853E-3</v>
      </c>
      <c r="L38" s="38">
        <v>12.429852165457101</v>
      </c>
      <c r="M38" s="38">
        <v>0.19201421594482801</v>
      </c>
      <c r="N38" s="38">
        <v>6.8064113480841197E-3</v>
      </c>
      <c r="O38" s="38">
        <v>4.4923458447648897E-2</v>
      </c>
      <c r="P38" s="38">
        <v>8.8162581667711598E-3</v>
      </c>
      <c r="Q38" s="38">
        <v>7.1731479272727303E-3</v>
      </c>
      <c r="R38" s="38">
        <v>3.4687882833855802E-3</v>
      </c>
      <c r="S38" s="38">
        <v>1.1425210984326E-6</v>
      </c>
      <c r="T38" s="38">
        <v>3.69258107586207E-3</v>
      </c>
      <c r="U38" s="38">
        <v>0</v>
      </c>
      <c r="V38" s="38">
        <v>6.9493551347962399E-4</v>
      </c>
      <c r="W38" s="38">
        <v>5.5712626758620701E-4</v>
      </c>
      <c r="X38" s="38">
        <v>2.0730279724137901E-4</v>
      </c>
      <c r="Y38" s="38">
        <v>2.5912849655172402E-4</v>
      </c>
      <c r="Z38" s="38">
        <v>0</v>
      </c>
      <c r="AA38" s="38">
        <v>0</v>
      </c>
      <c r="AB38" s="38">
        <v>2.33215646896552E-4</v>
      </c>
      <c r="AC38" s="38">
        <v>0</v>
      </c>
      <c r="AD38" s="38">
        <v>0</v>
      </c>
      <c r="AE38" s="38">
        <v>0</v>
      </c>
      <c r="AF38" s="38">
        <v>0</v>
      </c>
      <c r="AG38" s="38">
        <v>0.17932869818181801</v>
      </c>
      <c r="AH38" s="38">
        <v>0.20709078301692799</v>
      </c>
      <c r="AI38" s="38">
        <v>0</v>
      </c>
      <c r="AJ38" s="38">
        <v>0</v>
      </c>
      <c r="AK38" s="38">
        <v>1</v>
      </c>
      <c r="AL38" s="38">
        <v>0</v>
      </c>
      <c r="AM38" s="38">
        <v>0</v>
      </c>
      <c r="AN38" s="38">
        <v>1</v>
      </c>
      <c r="AO38" s="38">
        <v>0</v>
      </c>
      <c r="AP38" s="38">
        <v>1</v>
      </c>
      <c r="AQ38" s="38">
        <v>0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9</v>
      </c>
      <c r="D39" s="38">
        <v>1060.44444444444</v>
      </c>
      <c r="E39" s="38">
        <v>233.1</v>
      </c>
      <c r="F39" s="38">
        <v>8.8988255999999997E-4</v>
      </c>
      <c r="G39" s="38">
        <v>25.9</v>
      </c>
      <c r="H39" s="38">
        <v>1.55963627621053E-2</v>
      </c>
      <c r="I39" s="38">
        <v>1.2130504370526299E-2</v>
      </c>
      <c r="J39" s="38">
        <v>1.3863433566315799E-2</v>
      </c>
      <c r="K39" s="38">
        <v>1.55963627621053E-2</v>
      </c>
      <c r="L39" s="38">
        <v>85.371611479330895</v>
      </c>
      <c r="M39" s="38">
        <v>1.3188059539200001</v>
      </c>
      <c r="N39" s="38">
        <v>8.4674721119576399E-2</v>
      </c>
      <c r="O39" s="38">
        <v>0.30854655307636403</v>
      </c>
      <c r="P39" s="38">
        <v>6.0552463287272699E-2</v>
      </c>
      <c r="Q39" s="38">
        <v>4.9267134458181802E-2</v>
      </c>
      <c r="R39" s="38">
        <v>2.38245830836364E-2</v>
      </c>
      <c r="S39" s="38">
        <v>7.8471462109090903E-6</v>
      </c>
      <c r="T39" s="38">
        <v>2.5361652960000002E-2</v>
      </c>
      <c r="U39" s="38">
        <v>0</v>
      </c>
      <c r="V39" s="38">
        <v>4.7730064581818204E-3</v>
      </c>
      <c r="W39" s="38">
        <v>3.826495008E-3</v>
      </c>
      <c r="X39" s="38">
        <v>1.423812096E-3</v>
      </c>
      <c r="Y39" s="38">
        <v>1.7797651199999999E-3</v>
      </c>
      <c r="Z39" s="38">
        <v>0</v>
      </c>
      <c r="AA39" s="38">
        <v>0</v>
      </c>
      <c r="AB39" s="38">
        <v>1.601788608E-3</v>
      </c>
      <c r="AC39" s="38">
        <v>0</v>
      </c>
      <c r="AD39" s="38">
        <v>0</v>
      </c>
      <c r="AE39" s="38">
        <v>0</v>
      </c>
      <c r="AF39" s="38">
        <v>0</v>
      </c>
      <c r="AG39" s="38">
        <v>1.2316783614545499</v>
      </c>
      <c r="AH39" s="38">
        <v>1.42235592453818</v>
      </c>
      <c r="AI39" s="38">
        <v>2</v>
      </c>
      <c r="AJ39" s="38">
        <v>0</v>
      </c>
      <c r="AK39" s="38">
        <v>1</v>
      </c>
      <c r="AL39" s="38">
        <v>1</v>
      </c>
      <c r="AM39" s="38">
        <v>0</v>
      </c>
      <c r="AN39" s="38">
        <v>0</v>
      </c>
      <c r="AO39" s="38">
        <v>0</v>
      </c>
      <c r="AP39" s="38">
        <v>3</v>
      </c>
      <c r="AQ39" s="38">
        <v>2</v>
      </c>
      <c r="AR39" s="38">
        <v>0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17</v>
      </c>
      <c r="D40" s="38">
        <v>1069.5</v>
      </c>
      <c r="E40" s="38">
        <v>5358</v>
      </c>
      <c r="F40" s="38">
        <v>2.0629371600000002E-2</v>
      </c>
      <c r="G40" s="38">
        <v>315.17647058823502</v>
      </c>
      <c r="H40" s="38">
        <v>0.36557417988000002</v>
      </c>
      <c r="I40" s="38">
        <v>0.28321955694000001</v>
      </c>
      <c r="J40" s="38">
        <v>0.32339254373999998</v>
      </c>
      <c r="K40" s="38">
        <v>0.36557417988000002</v>
      </c>
      <c r="L40" s="38">
        <v>1979.09564302276</v>
      </c>
      <c r="M40" s="38">
        <v>30.5727287112</v>
      </c>
      <c r="N40" s="38">
        <v>1.9402169794316</v>
      </c>
      <c r="O40" s="38">
        <v>7.1527657529454496</v>
      </c>
      <c r="P40" s="38">
        <v>1.40373496750909</v>
      </c>
      <c r="Q40" s="38">
        <v>1.1421170276727299</v>
      </c>
      <c r="R40" s="38">
        <v>0.55230453965454496</v>
      </c>
      <c r="S40" s="38">
        <v>1.8191354956363599E-4</v>
      </c>
      <c r="T40" s="38">
        <v>0.58793709059999999</v>
      </c>
      <c r="U40" s="38">
        <v>0</v>
      </c>
      <c r="V40" s="38">
        <v>0.110648447672727</v>
      </c>
      <c r="W40" s="38">
        <v>8.8706297880000007E-2</v>
      </c>
      <c r="X40" s="38">
        <v>3.3006994560000003E-2</v>
      </c>
      <c r="Y40" s="38">
        <v>4.1258743200000003E-2</v>
      </c>
      <c r="Z40" s="38">
        <v>0</v>
      </c>
      <c r="AA40" s="38">
        <v>0</v>
      </c>
      <c r="AB40" s="38">
        <v>3.7132868880000003E-2</v>
      </c>
      <c r="AC40" s="38">
        <v>0</v>
      </c>
      <c r="AD40" s="38">
        <v>0</v>
      </c>
      <c r="AE40" s="38">
        <v>0</v>
      </c>
      <c r="AF40" s="38">
        <v>0</v>
      </c>
      <c r="AG40" s="38">
        <v>28.552925691818199</v>
      </c>
      <c r="AH40" s="38">
        <v>32.973237406472698</v>
      </c>
      <c r="AI40" s="38">
        <v>0</v>
      </c>
      <c r="AJ40" s="38">
        <v>2</v>
      </c>
      <c r="AK40" s="38">
        <v>4</v>
      </c>
      <c r="AL40" s="38">
        <v>2</v>
      </c>
      <c r="AM40" s="38">
        <v>0</v>
      </c>
      <c r="AN40" s="38">
        <v>0</v>
      </c>
      <c r="AO40" s="38">
        <v>0</v>
      </c>
      <c r="AP40" s="38">
        <v>5</v>
      </c>
      <c r="AQ40" s="38">
        <v>4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7</v>
      </c>
      <c r="D41" s="38">
        <v>714.76543209876502</v>
      </c>
      <c r="E41" s="38">
        <v>33</v>
      </c>
      <c r="F41" s="38">
        <v>8.49141333333333E-5</v>
      </c>
      <c r="G41" s="38">
        <v>4.71428571428571</v>
      </c>
      <c r="H41" s="38">
        <v>1.4882319157894701E-3</v>
      </c>
      <c r="I41" s="38">
        <v>1.1575137122806999E-3</v>
      </c>
      <c r="J41" s="38">
        <v>1.3228728140350901E-3</v>
      </c>
      <c r="K41" s="38">
        <v>1.4882319157894701E-3</v>
      </c>
      <c r="L41" s="38">
        <v>8.1463068565333305</v>
      </c>
      <c r="M41" s="38">
        <v>0.1258427456</v>
      </c>
      <c r="N41" s="38">
        <v>4.2449572038835001E-3</v>
      </c>
      <c r="O41" s="38">
        <v>2.94420458666667E-2</v>
      </c>
      <c r="P41" s="38">
        <v>5.7780208000000003E-3</v>
      </c>
      <c r="Q41" s="38">
        <v>4.7011552000000003E-3</v>
      </c>
      <c r="R41" s="38">
        <v>2.2733829333333299E-3</v>
      </c>
      <c r="S41" s="38">
        <v>7.48788266666666E-7</v>
      </c>
      <c r="T41" s="38">
        <v>2.4200528000000001E-3</v>
      </c>
      <c r="U41" s="38">
        <v>0</v>
      </c>
      <c r="V41" s="38">
        <v>4.5544853333333302E-4</v>
      </c>
      <c r="W41" s="38">
        <v>3.6513077333333299E-4</v>
      </c>
      <c r="X41" s="38">
        <v>1.3586261333333301E-4</v>
      </c>
      <c r="Y41" s="38">
        <v>1.6982826666666701E-4</v>
      </c>
      <c r="Z41" s="38">
        <v>0</v>
      </c>
      <c r="AA41" s="38">
        <v>0</v>
      </c>
      <c r="AB41" s="38">
        <v>1.5284544000000001E-4</v>
      </c>
      <c r="AC41" s="38">
        <v>0</v>
      </c>
      <c r="AD41" s="38">
        <v>0</v>
      </c>
      <c r="AE41" s="38">
        <v>0</v>
      </c>
      <c r="AF41" s="38">
        <v>0</v>
      </c>
      <c r="AG41" s="38">
        <v>0.11752888</v>
      </c>
      <c r="AH41" s="38">
        <v>0.13572366293333299</v>
      </c>
      <c r="AI41" s="38">
        <v>2</v>
      </c>
      <c r="AJ41" s="38">
        <v>3</v>
      </c>
      <c r="AK41" s="38">
        <v>0</v>
      </c>
      <c r="AL41" s="38">
        <v>1</v>
      </c>
      <c r="AM41" s="38">
        <v>0</v>
      </c>
      <c r="AN41" s="38">
        <v>0</v>
      </c>
      <c r="AO41" s="38">
        <v>0</v>
      </c>
      <c r="AP41" s="38">
        <v>0</v>
      </c>
      <c r="AQ41" s="38">
        <v>1</v>
      </c>
      <c r="AR41" s="38">
        <v>0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33</v>
      </c>
      <c r="D42" s="38">
        <v>714.76543209876502</v>
      </c>
      <c r="E42" s="38">
        <v>210.8</v>
      </c>
      <c r="F42" s="38">
        <v>5.4242119111111095E-4</v>
      </c>
      <c r="G42" s="38">
        <v>6.3878787878787904</v>
      </c>
      <c r="H42" s="38">
        <v>9.5066450863157907E-3</v>
      </c>
      <c r="I42" s="38">
        <v>7.3940572893567303E-3</v>
      </c>
      <c r="J42" s="38">
        <v>8.4503511878362605E-3</v>
      </c>
      <c r="K42" s="38">
        <v>9.5066450863157907E-3</v>
      </c>
      <c r="L42" s="38">
        <v>52.037620768400799</v>
      </c>
      <c r="M42" s="38">
        <v>0.80386820522666702</v>
      </c>
      <c r="N42" s="38">
        <v>2.7116272078140598E-2</v>
      </c>
      <c r="O42" s="38">
        <v>0.18807222026343401</v>
      </c>
      <c r="P42" s="38">
        <v>3.6909296504242399E-2</v>
      </c>
      <c r="Q42" s="38">
        <v>3.0030409580605998E-2</v>
      </c>
      <c r="R42" s="38">
        <v>1.45220946165656E-2</v>
      </c>
      <c r="S42" s="38">
        <v>4.78316868525252E-6</v>
      </c>
      <c r="T42" s="38">
        <v>1.5459003946666701E-2</v>
      </c>
      <c r="U42" s="38">
        <v>0</v>
      </c>
      <c r="V42" s="38">
        <v>2.9093500250505001E-3</v>
      </c>
      <c r="W42" s="38">
        <v>2.3324111217777801E-3</v>
      </c>
      <c r="X42" s="38">
        <v>8.6787390577777799E-4</v>
      </c>
      <c r="Y42" s="38">
        <v>1.0848423822222199E-3</v>
      </c>
      <c r="Z42" s="38">
        <v>0</v>
      </c>
      <c r="AA42" s="38">
        <v>0</v>
      </c>
      <c r="AB42" s="38">
        <v>9.7635814400000005E-4</v>
      </c>
      <c r="AC42" s="38">
        <v>0</v>
      </c>
      <c r="AD42" s="38">
        <v>0</v>
      </c>
      <c r="AE42" s="38">
        <v>0</v>
      </c>
      <c r="AF42" s="38">
        <v>0</v>
      </c>
      <c r="AG42" s="38">
        <v>0.75076023951515103</v>
      </c>
      <c r="AH42" s="38">
        <v>0.86698630746505001</v>
      </c>
      <c r="AI42" s="38">
        <v>11</v>
      </c>
      <c r="AJ42" s="38">
        <v>5</v>
      </c>
      <c r="AK42" s="38">
        <v>7</v>
      </c>
      <c r="AL42" s="38">
        <v>4</v>
      </c>
      <c r="AM42" s="38">
        <v>1</v>
      </c>
      <c r="AN42" s="38">
        <v>1</v>
      </c>
      <c r="AO42" s="38">
        <v>0</v>
      </c>
      <c r="AP42" s="38">
        <v>0</v>
      </c>
      <c r="AQ42" s="38">
        <v>2</v>
      </c>
      <c r="AR42" s="38">
        <v>1</v>
      </c>
      <c r="AS42" s="38">
        <v>1</v>
      </c>
    </row>
    <row r="43" spans="1:45" x14ac:dyDescent="0.25">
      <c r="A43" s="38" t="s">
        <v>293</v>
      </c>
      <c r="B43" s="38" t="s">
        <v>262</v>
      </c>
      <c r="C43" s="38">
        <v>222</v>
      </c>
      <c r="D43" s="38">
        <v>1124.6896551724101</v>
      </c>
      <c r="E43" s="38">
        <v>2797.61</v>
      </c>
      <c r="F43" s="38">
        <v>1.13271948943448E-2</v>
      </c>
      <c r="G43" s="38">
        <v>12.6018468468469</v>
      </c>
      <c r="H43" s="38">
        <v>0.404293725459692</v>
      </c>
      <c r="I43" s="38">
        <v>0.32343498036775398</v>
      </c>
      <c r="J43" s="38">
        <v>0.34364966664073798</v>
      </c>
      <c r="K43" s="38">
        <v>0.38407903918670699</v>
      </c>
      <c r="L43" s="38">
        <v>1098.8511767003899</v>
      </c>
      <c r="M43" s="38">
        <v>13.796523381311999</v>
      </c>
      <c r="N43" s="38">
        <v>1.04791859792817</v>
      </c>
      <c r="O43" s="38">
        <v>1.3705905822157201</v>
      </c>
      <c r="P43" s="38">
        <v>1.3649269847685499</v>
      </c>
      <c r="Q43" s="38">
        <v>0.28884346980579301</v>
      </c>
      <c r="R43" s="38">
        <v>1.2176734511420699</v>
      </c>
      <c r="S43" s="38">
        <v>1.3592633873213799E-4</v>
      </c>
      <c r="T43" s="38">
        <v>0.19822591065103401</v>
      </c>
      <c r="U43" s="38">
        <v>6.2299571918896599E-3</v>
      </c>
      <c r="V43" s="38">
        <v>3.56806639171863E-2</v>
      </c>
      <c r="W43" s="38">
        <v>2.3787109278124201E-2</v>
      </c>
      <c r="X43" s="38">
        <v>4.0211541874924104E-3</v>
      </c>
      <c r="Y43" s="38">
        <v>1.9822591065103501E-3</v>
      </c>
      <c r="Z43" s="38">
        <v>4.1910621109075797E-3</v>
      </c>
      <c r="AA43" s="38">
        <v>1.6424432596800001E-3</v>
      </c>
      <c r="AB43" s="38">
        <v>1.30262741284966E-2</v>
      </c>
      <c r="AC43" s="38">
        <v>2.4353469022841401E-2</v>
      </c>
      <c r="AD43" s="38">
        <v>6.2299571918896603E-2</v>
      </c>
      <c r="AE43" s="38">
        <v>9.0617559154758595E-3</v>
      </c>
      <c r="AF43" s="38">
        <v>4.7574218556248403E-2</v>
      </c>
      <c r="AG43" s="38">
        <v>7.2210867451448397</v>
      </c>
      <c r="AH43" s="38">
        <v>10.6328378473215</v>
      </c>
      <c r="AI43" s="38">
        <v>6</v>
      </c>
      <c r="AJ43" s="38">
        <v>37</v>
      </c>
      <c r="AK43" s="38">
        <v>43</v>
      </c>
      <c r="AL43" s="38">
        <v>56</v>
      </c>
      <c r="AM43" s="38">
        <v>12</v>
      </c>
      <c r="AN43" s="38">
        <v>7</v>
      </c>
      <c r="AO43" s="38">
        <v>13</v>
      </c>
      <c r="AP43" s="38">
        <v>27</v>
      </c>
      <c r="AQ43" s="38">
        <v>14</v>
      </c>
      <c r="AR43" s="38">
        <v>2</v>
      </c>
      <c r="AS43" s="38">
        <v>5</v>
      </c>
    </row>
    <row r="44" spans="1:45" x14ac:dyDescent="0.25">
      <c r="A44" s="38" t="s">
        <v>293</v>
      </c>
      <c r="B44" s="38" t="s">
        <v>263</v>
      </c>
      <c r="C44" s="38">
        <v>529</v>
      </c>
      <c r="D44" s="38">
        <v>1060.44444444444</v>
      </c>
      <c r="E44" s="38">
        <v>12234.03</v>
      </c>
      <c r="F44" s="38">
        <v>4.6704632927999999E-2</v>
      </c>
      <c r="G44" s="38">
        <v>23.1267107750473</v>
      </c>
      <c r="H44" s="38">
        <v>1.66699612912246</v>
      </c>
      <c r="I44" s="38">
        <v>1.33359690329797</v>
      </c>
      <c r="J44" s="38">
        <v>1.41694670975409</v>
      </c>
      <c r="K44" s="38">
        <v>1.58364632266634</v>
      </c>
      <c r="L44" s="38">
        <v>4530.8164403452802</v>
      </c>
      <c r="M44" s="38">
        <v>56.886242906304098</v>
      </c>
      <c r="N44" s="38">
        <v>4.1664950577593496</v>
      </c>
      <c r="O44" s="38">
        <v>5.6512605842879999</v>
      </c>
      <c r="P44" s="38">
        <v>5.6279082678239902</v>
      </c>
      <c r="Q44" s="38">
        <v>1.1909681396639999</v>
      </c>
      <c r="R44" s="38">
        <v>5.0207480397599902</v>
      </c>
      <c r="S44" s="38">
        <v>5.6045559513600099E-4</v>
      </c>
      <c r="T44" s="38">
        <v>0.81733107623999901</v>
      </c>
      <c r="U44" s="38">
        <v>2.56875481104001E-2</v>
      </c>
      <c r="V44" s="38">
        <v>0.14711959372319999</v>
      </c>
      <c r="W44" s="38">
        <v>9.8079729148799796E-2</v>
      </c>
      <c r="X44" s="38">
        <v>1.658014468944E-2</v>
      </c>
      <c r="Y44" s="38">
        <v>8.1733107624000108E-3</v>
      </c>
      <c r="Z44" s="38">
        <v>1.728071418336E-2</v>
      </c>
      <c r="AA44" s="38">
        <v>6.7721717745599999E-3</v>
      </c>
      <c r="AB44" s="38">
        <v>5.3710327867199897E-2</v>
      </c>
      <c r="AC44" s="38">
        <v>0.1004149607952</v>
      </c>
      <c r="AD44" s="38">
        <v>0.25687548110399899</v>
      </c>
      <c r="AE44" s="38">
        <v>3.7363706342400098E-2</v>
      </c>
      <c r="AF44" s="38">
        <v>0.19615945829760001</v>
      </c>
      <c r="AG44" s="38">
        <v>29.774203491599899</v>
      </c>
      <c r="AH44" s="38">
        <v>43.8416389295136</v>
      </c>
      <c r="AI44" s="38">
        <v>31</v>
      </c>
      <c r="AJ44" s="38">
        <v>100</v>
      </c>
      <c r="AK44" s="38">
        <v>138</v>
      </c>
      <c r="AL44" s="38">
        <v>190</v>
      </c>
      <c r="AM44" s="38">
        <v>22</v>
      </c>
      <c r="AN44" s="38">
        <v>5</v>
      </c>
      <c r="AO44" s="38">
        <v>3</v>
      </c>
      <c r="AP44" s="38">
        <v>19</v>
      </c>
      <c r="AQ44" s="38">
        <v>16</v>
      </c>
      <c r="AR44" s="38">
        <v>2</v>
      </c>
      <c r="AS44" s="38">
        <v>3</v>
      </c>
    </row>
    <row r="45" spans="1:45" x14ac:dyDescent="0.25">
      <c r="A45" s="38" t="s">
        <v>293</v>
      </c>
      <c r="B45" s="38" t="s">
        <v>264</v>
      </c>
      <c r="C45" s="38">
        <v>15</v>
      </c>
      <c r="D45" s="38">
        <v>1069.5</v>
      </c>
      <c r="E45" s="38">
        <v>1246.3</v>
      </c>
      <c r="F45" s="38">
        <v>4.7985042600000001E-3</v>
      </c>
      <c r="G45" s="38">
        <v>83.086666666666702</v>
      </c>
      <c r="H45" s="38">
        <v>0.17041334205821501</v>
      </c>
      <c r="I45" s="38">
        <v>0.13615940395606199</v>
      </c>
      <c r="J45" s="38">
        <v>0.1447228884816</v>
      </c>
      <c r="K45" s="38">
        <v>0.161849857532677</v>
      </c>
      <c r="L45" s="38">
        <v>465.50289826260001</v>
      </c>
      <c r="M45" s="38">
        <v>5.8445781886799999</v>
      </c>
      <c r="N45" s="38">
        <v>0.443926488702162</v>
      </c>
      <c r="O45" s="38">
        <v>0.58061901546000005</v>
      </c>
      <c r="P45" s="38">
        <v>0.57821976333000003</v>
      </c>
      <c r="Q45" s="38">
        <v>0.12236185863</v>
      </c>
      <c r="R45" s="38">
        <v>0.51583920795000004</v>
      </c>
      <c r="S45" s="38">
        <v>5.7582051120000003E-5</v>
      </c>
      <c r="T45" s="38">
        <v>8.3973824550000006E-2</v>
      </c>
      <c r="U45" s="38">
        <v>2.6391773429999999E-3</v>
      </c>
      <c r="V45" s="38">
        <v>1.5115288419000001E-2</v>
      </c>
      <c r="W45" s="38">
        <v>1.0076858946E-2</v>
      </c>
      <c r="X45" s="38">
        <v>1.7034690123E-3</v>
      </c>
      <c r="Y45" s="38">
        <v>8.3973824550000002E-4</v>
      </c>
      <c r="Z45" s="38">
        <v>1.7754465762E-3</v>
      </c>
      <c r="AA45" s="38">
        <v>6.9578311769999998E-4</v>
      </c>
      <c r="AB45" s="38">
        <v>5.5182798990000004E-3</v>
      </c>
      <c r="AC45" s="38">
        <v>1.0316784159E-2</v>
      </c>
      <c r="AD45" s="38">
        <v>2.6391773430000001E-2</v>
      </c>
      <c r="AE45" s="38">
        <v>3.8388034080000001E-3</v>
      </c>
      <c r="AF45" s="38">
        <v>2.0153717892E-2</v>
      </c>
      <c r="AG45" s="38">
        <v>3.0590464657499998</v>
      </c>
      <c r="AH45" s="38">
        <v>4.504355948862</v>
      </c>
      <c r="AI45" s="38">
        <v>6</v>
      </c>
      <c r="AJ45" s="38">
        <v>4</v>
      </c>
      <c r="AK45" s="38">
        <v>1</v>
      </c>
      <c r="AL45" s="38">
        <v>2</v>
      </c>
      <c r="AM45" s="38">
        <v>0</v>
      </c>
      <c r="AN45" s="38">
        <v>0</v>
      </c>
      <c r="AO45" s="38">
        <v>1</v>
      </c>
      <c r="AP45" s="38">
        <v>1</v>
      </c>
      <c r="AQ45" s="38">
        <v>0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2195</v>
      </c>
      <c r="D46" s="38">
        <v>714.76543209876502</v>
      </c>
      <c r="E46" s="38">
        <v>11221.0600000001</v>
      </c>
      <c r="F46" s="38">
        <v>2.88735328782221E-2</v>
      </c>
      <c r="G46" s="38">
        <v>5.1121002277904601</v>
      </c>
      <c r="H46" s="38">
        <v>3.2205094364171098</v>
      </c>
      <c r="I46" s="38">
        <v>2.5248793981510098</v>
      </c>
      <c r="J46" s="38">
        <v>2.7309920020816798</v>
      </c>
      <c r="K46" s="38">
        <v>3.0401609079777501</v>
      </c>
      <c r="L46" s="38">
        <v>2801.0214245163402</v>
      </c>
      <c r="M46" s="38">
        <v>35.167963045674703</v>
      </c>
      <c r="N46" s="38">
        <v>1.33559598705614</v>
      </c>
      <c r="O46" s="38">
        <v>3.49369747826489</v>
      </c>
      <c r="P46" s="38">
        <v>3.4792607118257699</v>
      </c>
      <c r="Q46" s="38">
        <v>0.73627508839466604</v>
      </c>
      <c r="R46" s="38">
        <v>3.1039047844088499</v>
      </c>
      <c r="S46" s="38">
        <v>3.4648239453867398E-4</v>
      </c>
      <c r="T46" s="38">
        <v>0.50528682536888803</v>
      </c>
      <c r="U46" s="38">
        <v>1.58804430830225E-2</v>
      </c>
      <c r="V46" s="38">
        <v>9.0951628566399906E-2</v>
      </c>
      <c r="W46" s="38">
        <v>6.0634419044267501E-2</v>
      </c>
      <c r="X46" s="38">
        <v>1.0250104171768901E-2</v>
      </c>
      <c r="Y46" s="38">
        <v>5.0528682536889998E-3</v>
      </c>
      <c r="Z46" s="38">
        <v>1.0683207164941999E-2</v>
      </c>
      <c r="AA46" s="38">
        <v>4.1866622673422402E-3</v>
      </c>
      <c r="AB46" s="38">
        <v>3.3204562809955498E-2</v>
      </c>
      <c r="AC46" s="38">
        <v>6.20780956881763E-2</v>
      </c>
      <c r="AD46" s="38">
        <v>0.158804430830223</v>
      </c>
      <c r="AE46" s="38">
        <v>2.3098826302577799E-2</v>
      </c>
      <c r="AF46" s="38">
        <v>0.121268838088535</v>
      </c>
      <c r="AG46" s="38">
        <v>18.406877209866799</v>
      </c>
      <c r="AH46" s="38">
        <v>27.103585312787398</v>
      </c>
      <c r="AI46" s="38">
        <v>168</v>
      </c>
      <c r="AJ46" s="38">
        <v>299</v>
      </c>
      <c r="AK46" s="38">
        <v>405</v>
      </c>
      <c r="AL46" s="38">
        <v>719</v>
      </c>
      <c r="AM46" s="38">
        <v>96</v>
      </c>
      <c r="AN46" s="38">
        <v>109</v>
      </c>
      <c r="AO46" s="38">
        <v>52</v>
      </c>
      <c r="AP46" s="38">
        <v>166</v>
      </c>
      <c r="AQ46" s="38">
        <v>146</v>
      </c>
      <c r="AR46" s="38">
        <v>20</v>
      </c>
      <c r="AS46" s="38">
        <v>15</v>
      </c>
    </row>
    <row r="47" spans="1:45" x14ac:dyDescent="0.25">
      <c r="A47" s="38" t="s">
        <v>293</v>
      </c>
      <c r="B47" s="38" t="s">
        <v>266</v>
      </c>
      <c r="C47" s="38">
        <v>5691</v>
      </c>
      <c r="D47" s="38">
        <v>802.59090909090901</v>
      </c>
      <c r="E47" s="38">
        <v>33600.6600000002</v>
      </c>
      <c r="F47" s="38">
        <v>9.7083303319632094E-2</v>
      </c>
      <c r="G47" s="38">
        <v>5.9041750131787296</v>
      </c>
      <c r="H47" s="38">
        <v>8.6628178346748292</v>
      </c>
      <c r="I47" s="38">
        <v>6.75699791104668</v>
      </c>
      <c r="J47" s="38">
        <v>7.2767669811275297</v>
      </c>
      <c r="K47" s="38">
        <v>8.2296769429413992</v>
      </c>
      <c r="L47" s="38">
        <v>9418.0512550381609</v>
      </c>
      <c r="M47" s="38">
        <v>118.24746344331599</v>
      </c>
      <c r="N47" s="38">
        <v>5.8807555017604596</v>
      </c>
      <c r="O47" s="38">
        <v>11.747079701675901</v>
      </c>
      <c r="P47" s="38">
        <v>11.698538050015699</v>
      </c>
      <c r="Q47" s="38">
        <v>2.47562423465072</v>
      </c>
      <c r="R47" s="38">
        <v>10.4364551068608</v>
      </c>
      <c r="S47" s="38">
        <v>1.1649996398356501E-3</v>
      </c>
      <c r="T47" s="38">
        <v>1.69895780809373</v>
      </c>
      <c r="U47" s="38">
        <v>5.3395816825801898E-2</v>
      </c>
      <c r="V47" s="38">
        <v>0.305812405456862</v>
      </c>
      <c r="W47" s="38">
        <v>0.203874936971249</v>
      </c>
      <c r="X47" s="38">
        <v>3.4464572678470702E-2</v>
      </c>
      <c r="Y47" s="38">
        <v>1.69895780809372E-2</v>
      </c>
      <c r="Z47" s="38">
        <v>3.5920822228265703E-2</v>
      </c>
      <c r="AA47" s="38">
        <v>1.4077078981347E-2</v>
      </c>
      <c r="AB47" s="38">
        <v>0.111645798817574</v>
      </c>
      <c r="AC47" s="38">
        <v>0.20872910213721901</v>
      </c>
      <c r="AD47" s="38">
        <v>0.53395816825798703</v>
      </c>
      <c r="AE47" s="38">
        <v>7.7666642655709994E-2</v>
      </c>
      <c r="AF47" s="38">
        <v>0.40774987394249801</v>
      </c>
      <c r="AG47" s="38">
        <v>61.890605866267997</v>
      </c>
      <c r="AH47" s="38">
        <v>91.132096826142202</v>
      </c>
      <c r="AI47" s="38">
        <v>976</v>
      </c>
      <c r="AJ47" s="38">
        <v>1868</v>
      </c>
      <c r="AK47" s="38">
        <v>897</v>
      </c>
      <c r="AL47" s="38">
        <v>1377</v>
      </c>
      <c r="AM47" s="38">
        <v>95</v>
      </c>
      <c r="AN47" s="38">
        <v>111</v>
      </c>
      <c r="AO47" s="38">
        <v>70</v>
      </c>
      <c r="AP47" s="38">
        <v>135</v>
      </c>
      <c r="AQ47" s="38">
        <v>95</v>
      </c>
      <c r="AR47" s="38">
        <v>11</v>
      </c>
      <c r="AS47" s="38">
        <v>56</v>
      </c>
    </row>
    <row r="48" spans="1:45" x14ac:dyDescent="0.25">
      <c r="A48" s="38" t="s">
        <v>293</v>
      </c>
      <c r="B48" s="38" t="s">
        <v>267</v>
      </c>
      <c r="C48" s="38">
        <v>1176</v>
      </c>
      <c r="D48" s="38">
        <v>646.30198019802003</v>
      </c>
      <c r="E48" s="38">
        <v>7143.6500000000096</v>
      </c>
      <c r="F48" s="38">
        <v>1.6621038507029801E-2</v>
      </c>
      <c r="G48" s="38">
        <v>6.0745323129251796</v>
      </c>
      <c r="H48" s="38">
        <v>0.19280404668154399</v>
      </c>
      <c r="I48" s="38">
        <v>0.14831080513964801</v>
      </c>
      <c r="J48" s="38">
        <v>0.16314188565361201</v>
      </c>
      <c r="K48" s="38">
        <v>0.17797296616757899</v>
      </c>
      <c r="L48" s="38">
        <v>1612.4069455669701</v>
      </c>
      <c r="M48" s="38">
        <v>20.244424901562201</v>
      </c>
      <c r="N48" s="38">
        <v>2.1417555768078702</v>
      </c>
      <c r="O48" s="38">
        <v>2.0111456593506101</v>
      </c>
      <c r="P48" s="38">
        <v>2.0028351400970799</v>
      </c>
      <c r="Q48" s="38">
        <v>0.42383648192925799</v>
      </c>
      <c r="R48" s="38">
        <v>1.7867616395057</v>
      </c>
      <c r="S48" s="38">
        <v>1.9945246208435399E-4</v>
      </c>
      <c r="T48" s="38">
        <v>0.290868173873017</v>
      </c>
      <c r="U48" s="38">
        <v>9.14157117886631E-3</v>
      </c>
      <c r="V48" s="38">
        <v>5.2356271297143403E-2</v>
      </c>
      <c r="W48" s="38">
        <v>3.4904180864762303E-2</v>
      </c>
      <c r="X48" s="38">
        <v>5.9004686699955103E-3</v>
      </c>
      <c r="Y48" s="38">
        <v>2.90868173873021E-3</v>
      </c>
      <c r="Z48" s="38">
        <v>6.1497842476009798E-3</v>
      </c>
      <c r="AA48" s="38">
        <v>2.41005058351933E-3</v>
      </c>
      <c r="AB48" s="38">
        <v>1.9114194283084199E-2</v>
      </c>
      <c r="AC48" s="38">
        <v>3.5735232790114098E-2</v>
      </c>
      <c r="AD48" s="38">
        <v>9.1415711788662798E-2</v>
      </c>
      <c r="AE48" s="38">
        <v>1.32968308056236E-2</v>
      </c>
      <c r="AF48" s="38">
        <v>6.9808361729524607E-2</v>
      </c>
      <c r="AG48" s="38">
        <v>10.595912048231501</v>
      </c>
      <c r="AH48" s="38">
        <v>15.6021688465488</v>
      </c>
      <c r="AI48" s="38">
        <v>61</v>
      </c>
      <c r="AJ48" s="38">
        <v>67</v>
      </c>
      <c r="AK48" s="38">
        <v>73</v>
      </c>
      <c r="AL48" s="38">
        <v>263</v>
      </c>
      <c r="AM48" s="38">
        <v>39</v>
      </c>
      <c r="AN48" s="38">
        <v>69</v>
      </c>
      <c r="AO48" s="38">
        <v>136</v>
      </c>
      <c r="AP48" s="38">
        <v>227</v>
      </c>
      <c r="AQ48" s="38">
        <v>214</v>
      </c>
      <c r="AR48" s="38">
        <v>27</v>
      </c>
      <c r="AS48" s="38">
        <v>0</v>
      </c>
    </row>
    <row r="49" spans="1:45" x14ac:dyDescent="0.25">
      <c r="A49" s="38" t="s">
        <v>293</v>
      </c>
      <c r="B49" s="38" t="s">
        <v>268</v>
      </c>
      <c r="C49" s="38">
        <v>13</v>
      </c>
      <c r="D49" s="38">
        <v>384.62732919254699</v>
      </c>
      <c r="E49" s="38">
        <v>64</v>
      </c>
      <c r="F49" s="38">
        <v>8.8618136645962704E-5</v>
      </c>
      <c r="G49" s="38">
        <v>4.9230769230769198</v>
      </c>
      <c r="H49" s="38">
        <v>1.02797038509317E-3</v>
      </c>
      <c r="I49" s="38">
        <v>7.9074645007166705E-4</v>
      </c>
      <c r="J49" s="38">
        <v>8.6982109507883403E-4</v>
      </c>
      <c r="K49" s="38">
        <v>9.48895740086001E-4</v>
      </c>
      <c r="L49" s="38">
        <v>8.5968454360248394</v>
      </c>
      <c r="M49" s="38">
        <v>0.10793689043478299</v>
      </c>
      <c r="N49" s="38">
        <v>1.1419165432264599E-2</v>
      </c>
      <c r="O49" s="38">
        <v>1.0722794534161501E-2</v>
      </c>
      <c r="P49" s="38">
        <v>1.0678485465838499E-2</v>
      </c>
      <c r="Q49" s="38">
        <v>2.2597624844720499E-3</v>
      </c>
      <c r="R49" s="38">
        <v>9.5264496894409897E-3</v>
      </c>
      <c r="S49" s="38">
        <v>1.0634176397515501E-6</v>
      </c>
      <c r="T49" s="38">
        <v>1.5508173913043499E-3</v>
      </c>
      <c r="U49" s="38">
        <v>4.8739975155279499E-5</v>
      </c>
      <c r="V49" s="38">
        <v>2.7914713043478303E-4</v>
      </c>
      <c r="W49" s="38">
        <v>1.86098086956522E-4</v>
      </c>
      <c r="X49" s="38">
        <v>3.1459438509316801E-5</v>
      </c>
      <c r="Y49" s="38">
        <v>1.55081739130435E-5</v>
      </c>
      <c r="Z49" s="38">
        <v>3.2788710559006198E-5</v>
      </c>
      <c r="AA49" s="38">
        <v>1.28496298136646E-5</v>
      </c>
      <c r="AB49" s="38">
        <v>1.0191085714285699E-4</v>
      </c>
      <c r="AC49" s="38">
        <v>1.9052899378882001E-4</v>
      </c>
      <c r="AD49" s="38">
        <v>4.87399751552795E-4</v>
      </c>
      <c r="AE49" s="38">
        <v>7.0894509316770198E-5</v>
      </c>
      <c r="AF49" s="38">
        <v>3.7219617391304302E-4</v>
      </c>
      <c r="AG49" s="38">
        <v>5.6494062111801198E-2</v>
      </c>
      <c r="AH49" s="38">
        <v>8.3185844869565206E-2</v>
      </c>
      <c r="AI49" s="38">
        <v>1</v>
      </c>
      <c r="AJ49" s="38">
        <v>0</v>
      </c>
      <c r="AK49" s="38">
        <v>3</v>
      </c>
      <c r="AL49" s="38">
        <v>3</v>
      </c>
      <c r="AM49" s="38">
        <v>3</v>
      </c>
      <c r="AN49" s="38">
        <v>0</v>
      </c>
      <c r="AO49" s="38">
        <v>1</v>
      </c>
      <c r="AP49" s="38">
        <v>0</v>
      </c>
      <c r="AQ49" s="38">
        <v>0</v>
      </c>
      <c r="AR49" s="38">
        <v>0</v>
      </c>
      <c r="AS49" s="38">
        <v>2</v>
      </c>
    </row>
    <row r="50" spans="1:45" x14ac:dyDescent="0.25">
      <c r="A50" s="38" t="s">
        <v>293</v>
      </c>
      <c r="B50" s="38" t="s">
        <v>269</v>
      </c>
      <c r="C50" s="38">
        <v>408</v>
      </c>
      <c r="D50" s="38">
        <v>116.5</v>
      </c>
      <c r="E50" s="38">
        <v>2306.88</v>
      </c>
      <c r="F50" s="38">
        <v>9.6750547199999498E-4</v>
      </c>
      <c r="G50" s="38">
        <v>5.6541176470588201</v>
      </c>
      <c r="H50" s="38">
        <v>2.5036064675446199E-2</v>
      </c>
      <c r="I50" s="38">
        <v>1.8992876650338299E-2</v>
      </c>
      <c r="J50" s="38">
        <v>2.0719501800369199E-2</v>
      </c>
      <c r="K50" s="38">
        <v>2.3309439525415299E-2</v>
      </c>
      <c r="L50" s="38">
        <v>93.857705838720605</v>
      </c>
      <c r="M50" s="38">
        <v>1.17842166489601</v>
      </c>
      <c r="N50" s="38">
        <v>9.6966274771458902E-2</v>
      </c>
      <c r="O50" s="38">
        <v>0.117068162112</v>
      </c>
      <c r="P50" s="38">
        <v>0.11658440937599999</v>
      </c>
      <c r="Q50" s="38">
        <v>2.4671389536E-2</v>
      </c>
      <c r="R50" s="38">
        <v>0.10400683824</v>
      </c>
      <c r="S50" s="38">
        <v>1.1610065664E-5</v>
      </c>
      <c r="T50" s="38">
        <v>1.6931345760000001E-2</v>
      </c>
      <c r="U50" s="38">
        <v>5.3212800960000003E-4</v>
      </c>
      <c r="V50" s="38">
        <v>3.0476422367999999E-3</v>
      </c>
      <c r="W50" s="38">
        <v>2.0317614911999999E-3</v>
      </c>
      <c r="X50" s="38">
        <v>3.4346444256000002E-4</v>
      </c>
      <c r="Y50" s="38">
        <v>1.693134576E-4</v>
      </c>
      <c r="Z50" s="38">
        <v>3.57977024640002E-4</v>
      </c>
      <c r="AA50" s="38">
        <v>1.4028829344E-4</v>
      </c>
      <c r="AB50" s="38">
        <v>1.1126312928E-3</v>
      </c>
      <c r="AC50" s="38">
        <v>2.0801367648E-3</v>
      </c>
      <c r="AD50" s="38">
        <v>5.3212800959999904E-3</v>
      </c>
      <c r="AE50" s="38">
        <v>7.7400437760000195E-4</v>
      </c>
      <c r="AF50" s="38">
        <v>4.0635229823999999E-3</v>
      </c>
      <c r="AG50" s="38">
        <v>0.61678473840000403</v>
      </c>
      <c r="AH50" s="38">
        <v>0.90819738656639903</v>
      </c>
      <c r="AI50" s="38">
        <v>11</v>
      </c>
      <c r="AJ50" s="38">
        <v>36</v>
      </c>
      <c r="AK50" s="38">
        <v>85</v>
      </c>
      <c r="AL50" s="38">
        <v>138</v>
      </c>
      <c r="AM50" s="38">
        <v>57</v>
      </c>
      <c r="AN50" s="38">
        <v>15</v>
      </c>
      <c r="AO50" s="38">
        <v>20</v>
      </c>
      <c r="AP50" s="38">
        <v>17</v>
      </c>
      <c r="AQ50" s="38">
        <v>16</v>
      </c>
      <c r="AR50" s="38">
        <v>11</v>
      </c>
      <c r="AS50" s="38">
        <v>2</v>
      </c>
    </row>
    <row r="51" spans="1:45" x14ac:dyDescent="0.25">
      <c r="A51" s="38" t="s">
        <v>293</v>
      </c>
      <c r="B51" s="38" t="s">
        <v>270</v>
      </c>
      <c r="C51" s="38">
        <v>1594</v>
      </c>
      <c r="D51" s="38">
        <v>157.488372093023</v>
      </c>
      <c r="E51" s="38">
        <v>7810.3199999999697</v>
      </c>
      <c r="F51" s="38">
        <v>4.4281244963721303E-3</v>
      </c>
      <c r="G51" s="38">
        <v>4.8998243412797802</v>
      </c>
      <c r="H51" s="38">
        <v>4.3463745056698699E-2</v>
      </c>
      <c r="I51" s="38">
        <v>3.5561245955481102E-2</v>
      </c>
      <c r="J51" s="38">
        <v>3.95124955060892E-2</v>
      </c>
      <c r="K51" s="38">
        <v>4.3463745056698699E-2</v>
      </c>
      <c r="L51" s="38">
        <v>429.57235739305798</v>
      </c>
      <c r="M51" s="38">
        <v>5.39345563658126</v>
      </c>
      <c r="N51" s="38">
        <v>0.63399971674408395</v>
      </c>
      <c r="O51" s="38">
        <v>0.53580306406101696</v>
      </c>
      <c r="P51" s="38">
        <v>0.53358900181283597</v>
      </c>
      <c r="Q51" s="38">
        <v>0.112917174657491</v>
      </c>
      <c r="R51" s="38">
        <v>0.47602338336000699</v>
      </c>
      <c r="S51" s="38">
        <v>5.3137493956465001E-5</v>
      </c>
      <c r="T51" s="38">
        <v>7.7492178686511995E-2</v>
      </c>
      <c r="U51" s="38">
        <v>2.43546847300461E-3</v>
      </c>
      <c r="V51" s="38">
        <v>1.3948592163572001E-2</v>
      </c>
      <c r="W51" s="38">
        <v>9.2990614423813893E-3</v>
      </c>
      <c r="X51" s="38">
        <v>1.5719841962121301E-3</v>
      </c>
      <c r="Y51" s="38">
        <v>7.74921786865123E-4</v>
      </c>
      <c r="Z51" s="38">
        <v>1.6384060636576599E-3</v>
      </c>
      <c r="AA51" s="38">
        <v>6.4207805197395999E-4</v>
      </c>
      <c r="AB51" s="38">
        <v>5.0923431708279499E-3</v>
      </c>
      <c r="AC51" s="38">
        <v>9.5204676671999701E-3</v>
      </c>
      <c r="AD51" s="38">
        <v>2.4354684730046299E-2</v>
      </c>
      <c r="AE51" s="38">
        <v>3.54249959709769E-3</v>
      </c>
      <c r="AF51" s="38">
        <v>1.8598122884762799E-2</v>
      </c>
      <c r="AG51" s="38">
        <v>2.82292936643718</v>
      </c>
      <c r="AH51" s="38">
        <v>4.1566804647445004</v>
      </c>
      <c r="AI51" s="38">
        <v>152</v>
      </c>
      <c r="AJ51" s="38">
        <v>247</v>
      </c>
      <c r="AK51" s="38">
        <v>378</v>
      </c>
      <c r="AL51" s="38">
        <v>452</v>
      </c>
      <c r="AM51" s="38">
        <v>100</v>
      </c>
      <c r="AN51" s="38">
        <v>79</v>
      </c>
      <c r="AO51" s="38">
        <v>58</v>
      </c>
      <c r="AP51" s="38">
        <v>59</v>
      </c>
      <c r="AQ51" s="38">
        <v>39</v>
      </c>
      <c r="AR51" s="38">
        <v>10</v>
      </c>
      <c r="AS51" s="38">
        <v>20</v>
      </c>
    </row>
    <row r="52" spans="1:45" x14ac:dyDescent="0.25">
      <c r="A52" s="38" t="s">
        <v>293</v>
      </c>
      <c r="B52" s="38" t="s">
        <v>271</v>
      </c>
      <c r="C52" s="38">
        <v>144</v>
      </c>
      <c r="D52" s="38">
        <v>350</v>
      </c>
      <c r="E52" s="38">
        <v>880.2</v>
      </c>
      <c r="F52" s="38">
        <v>1.1090519999999999E-3</v>
      </c>
      <c r="G52" s="38">
        <v>6.1124999999999998</v>
      </c>
      <c r="H52" s="38">
        <v>1.2865003200000001E-2</v>
      </c>
      <c r="I52" s="38">
        <v>9.8961563076923106E-3</v>
      </c>
      <c r="J52" s="38">
        <v>1.08857719384615E-2</v>
      </c>
      <c r="K52" s="38">
        <v>1.1875387569230801E-2</v>
      </c>
      <c r="L52" s="38">
        <v>107.58913452</v>
      </c>
      <c r="M52" s="38">
        <v>1.350825336</v>
      </c>
      <c r="N52" s="38">
        <v>0.14291034251351301</v>
      </c>
      <c r="O52" s="38">
        <v>0.13419529199999999</v>
      </c>
      <c r="P52" s="38">
        <v>0.13364076599999999</v>
      </c>
      <c r="Q52" s="38">
        <v>2.8280825999999998E-2</v>
      </c>
      <c r="R52" s="38">
        <v>0.11922309</v>
      </c>
      <c r="S52" s="38">
        <v>1.3308624000000001E-5</v>
      </c>
      <c r="T52" s="38">
        <v>1.9408410000000001E-2</v>
      </c>
      <c r="U52" s="38">
        <v>6.0997860000000005E-4</v>
      </c>
      <c r="V52" s="38">
        <v>3.4935138E-3</v>
      </c>
      <c r="W52" s="38">
        <v>2.3290092E-3</v>
      </c>
      <c r="X52" s="38">
        <v>3.9371346000000002E-4</v>
      </c>
      <c r="Y52" s="38">
        <v>1.940841E-4</v>
      </c>
      <c r="Z52" s="38">
        <v>4.1034923999999997E-4</v>
      </c>
      <c r="AA52" s="38">
        <v>1.6081253999999999E-4</v>
      </c>
      <c r="AB52" s="38">
        <v>1.2754098E-3</v>
      </c>
      <c r="AC52" s="38">
        <v>2.3844617999999999E-3</v>
      </c>
      <c r="AD52" s="38">
        <v>6.0997860000000003E-3</v>
      </c>
      <c r="AE52" s="38">
        <v>8.8724159999999997E-4</v>
      </c>
      <c r="AF52" s="38">
        <v>4.6580183999999896E-3</v>
      </c>
      <c r="AG52" s="38">
        <v>0.70702065000000003</v>
      </c>
      <c r="AH52" s="38">
        <v>1.0410671123999999</v>
      </c>
      <c r="AI52" s="38">
        <v>21</v>
      </c>
      <c r="AJ52" s="38">
        <v>41</v>
      </c>
      <c r="AK52" s="38">
        <v>35</v>
      </c>
      <c r="AL52" s="38">
        <v>30</v>
      </c>
      <c r="AM52" s="38">
        <v>4</v>
      </c>
      <c r="AN52" s="38">
        <v>3</v>
      </c>
      <c r="AO52" s="38">
        <v>1</v>
      </c>
      <c r="AP52" s="38">
        <v>4</v>
      </c>
      <c r="AQ52" s="38">
        <v>2</v>
      </c>
      <c r="AR52" s="38">
        <v>1</v>
      </c>
      <c r="AS52" s="38">
        <v>2</v>
      </c>
    </row>
    <row r="53" spans="1:45" x14ac:dyDescent="0.25">
      <c r="A53" s="38" t="s">
        <v>293</v>
      </c>
      <c r="B53" s="38" t="s">
        <v>272</v>
      </c>
      <c r="C53" s="38">
        <v>113</v>
      </c>
      <c r="D53" s="38">
        <v>1030.1759254656999</v>
      </c>
      <c r="E53" s="38">
        <v>1609.29</v>
      </c>
      <c r="F53" s="38">
        <v>5.9682665343337099E-3</v>
      </c>
      <c r="G53" s="38">
        <v>14.2415044247788</v>
      </c>
      <c r="H53" s="38">
        <v>3.9842770090934704E-3</v>
      </c>
      <c r="I53" s="38">
        <v>3.28116930160639E-3</v>
      </c>
      <c r="J53" s="38">
        <v>3.9842770090934704E-3</v>
      </c>
      <c r="K53" s="38">
        <v>3.9842770090934704E-3</v>
      </c>
      <c r="L53" s="38">
        <v>437.58136576428001</v>
      </c>
      <c r="M53" s="38">
        <v>3.5809599206002303E-2</v>
      </c>
      <c r="N53" s="38">
        <v>0.23067350155199801</v>
      </c>
      <c r="O53" s="38">
        <v>0.35809599206002302</v>
      </c>
      <c r="P53" s="38">
        <v>5.1327092195269999E-3</v>
      </c>
      <c r="Q53" s="38">
        <v>1.19365330686675E-4</v>
      </c>
      <c r="R53" s="38">
        <v>5.1327092195269999E-3</v>
      </c>
      <c r="S53" s="38">
        <v>6.56509318776709E-6</v>
      </c>
      <c r="T53" s="38">
        <v>4.7746132274669801E-4</v>
      </c>
      <c r="U53" s="38">
        <v>4.4761999007502801E-5</v>
      </c>
      <c r="V53" s="38">
        <v>1.6293367638731001E-3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2.9841332671668602E-3</v>
      </c>
      <c r="AH53" s="38">
        <v>0.48554235563418502</v>
      </c>
      <c r="AI53" s="38">
        <v>0</v>
      </c>
      <c r="AJ53" s="38">
        <v>0</v>
      </c>
      <c r="AK53" s="38">
        <v>0</v>
      </c>
      <c r="AL53" s="38">
        <v>0</v>
      </c>
      <c r="AM53" s="38">
        <v>37</v>
      </c>
      <c r="AN53" s="38">
        <v>39</v>
      </c>
      <c r="AO53" s="38">
        <v>5</v>
      </c>
      <c r="AP53" s="38">
        <v>10</v>
      </c>
      <c r="AQ53" s="38">
        <v>18</v>
      </c>
      <c r="AR53" s="38">
        <v>1</v>
      </c>
      <c r="AS53" s="38">
        <v>3</v>
      </c>
    </row>
    <row r="54" spans="1:45" x14ac:dyDescent="0.25">
      <c r="A54" s="38" t="s">
        <v>293</v>
      </c>
      <c r="B54" s="38" t="s">
        <v>273</v>
      </c>
      <c r="C54" s="38">
        <v>4670</v>
      </c>
      <c r="D54" s="38">
        <v>1058.2465377901799</v>
      </c>
      <c r="E54" s="38">
        <v>113257.2</v>
      </c>
      <c r="F54" s="38">
        <v>0.43147454320730899</v>
      </c>
      <c r="G54" s="38">
        <v>24.252077087794401</v>
      </c>
      <c r="H54" s="38">
        <v>0.118605713857793</v>
      </c>
      <c r="I54" s="38">
        <v>0.10166204044954</v>
      </c>
      <c r="J54" s="38">
        <v>0.118605713857793</v>
      </c>
      <c r="K54" s="38">
        <v>0.118605713857793</v>
      </c>
      <c r="L54" s="38">
        <v>31634.850558872298</v>
      </c>
      <c r="M54" s="38">
        <v>2.58884725924388</v>
      </c>
      <c r="N54" s="38">
        <v>16.200019920821099</v>
      </c>
      <c r="O54" s="38">
        <v>25.888472592440099</v>
      </c>
      <c r="P54" s="38">
        <v>0.37106810715830602</v>
      </c>
      <c r="Q54" s="38">
        <v>8.6294908641462598E-3</v>
      </c>
      <c r="R54" s="38">
        <v>0.37106810715830602</v>
      </c>
      <c r="S54" s="38">
        <v>4.74621997528066E-4</v>
      </c>
      <c r="T54" s="38">
        <v>3.4517963456584998E-2</v>
      </c>
      <c r="U54" s="38">
        <v>3.2360590740548902E-3</v>
      </c>
      <c r="V54" s="38">
        <v>0.117792550295596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0.215737271603655</v>
      </c>
      <c r="AH54" s="38">
        <v>35.102179988087798</v>
      </c>
      <c r="AI54" s="38">
        <v>0</v>
      </c>
      <c r="AJ54" s="38">
        <v>3</v>
      </c>
      <c r="AK54" s="38">
        <v>1</v>
      </c>
      <c r="AL54" s="38">
        <v>11</v>
      </c>
      <c r="AM54" s="38">
        <v>2821</v>
      </c>
      <c r="AN54" s="38">
        <v>1146</v>
      </c>
      <c r="AO54" s="38">
        <v>262</v>
      </c>
      <c r="AP54" s="38">
        <v>193</v>
      </c>
      <c r="AQ54" s="38">
        <v>204</v>
      </c>
      <c r="AR54" s="38">
        <v>25</v>
      </c>
      <c r="AS54" s="38">
        <v>4</v>
      </c>
    </row>
    <row r="55" spans="1:45" x14ac:dyDescent="0.25">
      <c r="A55" s="38" t="s">
        <v>293</v>
      </c>
      <c r="B55" s="38" t="s">
        <v>274</v>
      </c>
      <c r="C55" s="38">
        <v>691</v>
      </c>
      <c r="D55" s="38">
        <v>1155.6984760223199</v>
      </c>
      <c r="E55" s="38">
        <v>260310.5</v>
      </c>
      <c r="F55" s="38">
        <v>1.08302561331338</v>
      </c>
      <c r="G55" s="38">
        <v>376.71562952243102</v>
      </c>
      <c r="H55" s="38">
        <v>0.42529582738191102</v>
      </c>
      <c r="I55" s="38">
        <v>0.34023666190552798</v>
      </c>
      <c r="J55" s="38">
        <v>0.42529582738191102</v>
      </c>
      <c r="K55" s="38">
        <v>0.42529582738191102</v>
      </c>
      <c r="L55" s="38">
        <v>79405.271916910904</v>
      </c>
      <c r="M55" s="38">
        <v>6.4981536798803097</v>
      </c>
      <c r="N55" s="38">
        <v>44.250879380537299</v>
      </c>
      <c r="O55" s="38">
        <v>64.981536798803006</v>
      </c>
      <c r="P55" s="38">
        <v>0.93140202744950995</v>
      </c>
      <c r="Q55" s="38">
        <v>2.1660512266267699E-2</v>
      </c>
      <c r="R55" s="38">
        <v>0.93140202744950995</v>
      </c>
      <c r="S55" s="38">
        <v>1.1913281746447201E-3</v>
      </c>
      <c r="T55" s="38">
        <v>8.6642049065070698E-2</v>
      </c>
      <c r="U55" s="38">
        <v>8.1226920998503996E-3</v>
      </c>
      <c r="V55" s="38">
        <v>0.29566599243455499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0.54151280665669199</v>
      </c>
      <c r="AH55" s="38">
        <v>88.108465745497</v>
      </c>
      <c r="AI55" s="38">
        <v>0</v>
      </c>
      <c r="AJ55" s="38">
        <v>2</v>
      </c>
      <c r="AK55" s="38">
        <v>0</v>
      </c>
      <c r="AL55" s="38">
        <v>0</v>
      </c>
      <c r="AM55" s="38">
        <v>442</v>
      </c>
      <c r="AN55" s="38">
        <v>123</v>
      </c>
      <c r="AO55" s="38">
        <v>53</v>
      </c>
      <c r="AP55" s="38">
        <v>45</v>
      </c>
      <c r="AQ55" s="38">
        <v>24</v>
      </c>
      <c r="AR55" s="38">
        <v>1</v>
      </c>
      <c r="AS55" s="38">
        <v>1</v>
      </c>
    </row>
    <row r="56" spans="1:45" x14ac:dyDescent="0.25">
      <c r="A56" s="38" t="s">
        <v>293</v>
      </c>
      <c r="B56" s="38" t="s">
        <v>275</v>
      </c>
      <c r="C56" s="38">
        <v>6</v>
      </c>
      <c r="D56" s="38">
        <v>1000</v>
      </c>
      <c r="E56" s="38">
        <v>605.9</v>
      </c>
      <c r="F56" s="38">
        <v>2.1812400000000001E-3</v>
      </c>
      <c r="G56" s="38">
        <v>100.98333333333299</v>
      </c>
      <c r="H56" s="38">
        <v>2.1812399999999999E-4</v>
      </c>
      <c r="I56" s="38">
        <v>2.1812399999999999E-4</v>
      </c>
      <c r="J56" s="38">
        <v>2.1812399999999999E-4</v>
      </c>
      <c r="K56" s="38">
        <v>2.1812399999999999E-4</v>
      </c>
      <c r="L56" s="38">
        <v>159.92415432000001</v>
      </c>
      <c r="M56" s="38">
        <v>1.3087440000000001E-2</v>
      </c>
      <c r="N56" s="38">
        <v>8.4304926000000002E-2</v>
      </c>
      <c r="O56" s="38">
        <v>0.1308744</v>
      </c>
      <c r="P56" s="38">
        <v>1.8758664E-3</v>
      </c>
      <c r="Q56" s="38">
        <v>4.3624800000000003E-5</v>
      </c>
      <c r="R56" s="38">
        <v>1.8758664E-3</v>
      </c>
      <c r="S56" s="38">
        <v>2.3993640000000001E-6</v>
      </c>
      <c r="T56" s="38">
        <v>1.7449920000000001E-4</v>
      </c>
      <c r="U56" s="38">
        <v>1.6359300000000001E-5</v>
      </c>
      <c r="V56" s="38">
        <v>5.9547851999999996E-4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1.09062E-3</v>
      </c>
      <c r="AH56" s="38">
        <v>0.17745259896000001</v>
      </c>
      <c r="AI56" s="38">
        <v>0</v>
      </c>
      <c r="AJ56" s="38">
        <v>1</v>
      </c>
      <c r="AK56" s="38">
        <v>0</v>
      </c>
      <c r="AL56" s="38">
        <v>0</v>
      </c>
      <c r="AM56" s="38">
        <v>1</v>
      </c>
      <c r="AN56" s="38">
        <v>0</v>
      </c>
      <c r="AO56" s="38">
        <v>1</v>
      </c>
      <c r="AP56" s="38">
        <v>1</v>
      </c>
      <c r="AQ56" s="38">
        <v>2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23</v>
      </c>
      <c r="D57" s="38">
        <v>1000</v>
      </c>
      <c r="E57" s="38">
        <v>4534</v>
      </c>
      <c r="F57" s="38">
        <v>1.6322400000000001E-2</v>
      </c>
      <c r="G57" s="38">
        <v>197.130434782609</v>
      </c>
      <c r="H57" s="38">
        <v>1.6322400000000001E-3</v>
      </c>
      <c r="I57" s="38">
        <v>1.6322400000000001E-3</v>
      </c>
      <c r="J57" s="38">
        <v>1.6322400000000001E-3</v>
      </c>
      <c r="K57" s="38">
        <v>1.6322400000000001E-3</v>
      </c>
      <c r="L57" s="38">
        <v>1196.7257231999999</v>
      </c>
      <c r="M57" s="38">
        <v>9.7934400000000005E-2</v>
      </c>
      <c r="N57" s="38">
        <v>0.63086076000000002</v>
      </c>
      <c r="O57" s="38">
        <v>0.97934399999999999</v>
      </c>
      <c r="P57" s="38">
        <v>1.4037264000000001E-2</v>
      </c>
      <c r="Q57" s="38">
        <v>3.2644800000000002E-4</v>
      </c>
      <c r="R57" s="38">
        <v>1.4037264000000001E-2</v>
      </c>
      <c r="S57" s="38">
        <v>1.7954639999999999E-5</v>
      </c>
      <c r="T57" s="38">
        <v>1.3057920000000001E-3</v>
      </c>
      <c r="U57" s="38">
        <v>1.2241800000000001E-4</v>
      </c>
      <c r="V57" s="38">
        <v>4.4560151999999999E-3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8.1612000000000004E-3</v>
      </c>
      <c r="AH57" s="38">
        <v>1.3278925295999999</v>
      </c>
      <c r="AI57" s="38">
        <v>0</v>
      </c>
      <c r="AJ57" s="38">
        <v>2</v>
      </c>
      <c r="AK57" s="38">
        <v>0</v>
      </c>
      <c r="AL57" s="38">
        <v>0</v>
      </c>
      <c r="AM57" s="38">
        <v>2</v>
      </c>
      <c r="AN57" s="38">
        <v>5</v>
      </c>
      <c r="AO57" s="38">
        <v>4</v>
      </c>
      <c r="AP57" s="38">
        <v>8</v>
      </c>
      <c r="AQ57" s="38">
        <v>1</v>
      </c>
      <c r="AR57" s="38">
        <v>1</v>
      </c>
      <c r="AS57" s="38">
        <v>0</v>
      </c>
    </row>
    <row r="58" spans="1:45" x14ac:dyDescent="0.25">
      <c r="A58" s="38" t="s">
        <v>293</v>
      </c>
      <c r="B58" s="38" t="s">
        <v>277</v>
      </c>
      <c r="C58" s="38">
        <v>2</v>
      </c>
      <c r="D58" s="38">
        <v>50</v>
      </c>
      <c r="E58" s="38">
        <v>607</v>
      </c>
      <c r="F58" s="38">
        <v>1.0925999999999999E-4</v>
      </c>
      <c r="G58" s="38">
        <v>303.5</v>
      </c>
      <c r="H58" s="38">
        <v>1.0926E-5</v>
      </c>
      <c r="I58" s="38">
        <v>1.0926E-5</v>
      </c>
      <c r="J58" s="38">
        <v>1.0926E-5</v>
      </c>
      <c r="K58" s="38">
        <v>1.0926E-5</v>
      </c>
      <c r="L58" s="38">
        <v>8.0107246799999992</v>
      </c>
      <c r="M58" s="38">
        <v>6.5556000000000002E-4</v>
      </c>
      <c r="N58" s="38">
        <v>4.2228989999999996E-3</v>
      </c>
      <c r="O58" s="38">
        <v>6.5556E-3</v>
      </c>
      <c r="P58" s="38">
        <v>9.3963599999999996E-5</v>
      </c>
      <c r="Q58" s="38">
        <v>2.1851999999999998E-6</v>
      </c>
      <c r="R58" s="38">
        <v>9.3963599999999996E-5</v>
      </c>
      <c r="S58" s="38">
        <v>1.2018599999999999E-7</v>
      </c>
      <c r="T58" s="38">
        <v>8.7407999999999994E-6</v>
      </c>
      <c r="U58" s="38">
        <v>8.1945000000000005E-7</v>
      </c>
      <c r="V58" s="38">
        <v>2.9827980000000002E-5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5.4629999999999997E-5</v>
      </c>
      <c r="AH58" s="38">
        <v>8.88873804E-3</v>
      </c>
      <c r="AI58" s="38">
        <v>0</v>
      </c>
      <c r="AJ58" s="38">
        <v>0</v>
      </c>
      <c r="AK58" s="38">
        <v>0</v>
      </c>
      <c r="AL58" s="38">
        <v>0</v>
      </c>
      <c r="AM58" s="38">
        <v>1</v>
      </c>
      <c r="AN58" s="38">
        <v>1</v>
      </c>
      <c r="AO58" s="38">
        <v>0</v>
      </c>
      <c r="AP58" s="38">
        <v>0</v>
      </c>
      <c r="AQ58" s="38">
        <v>0</v>
      </c>
      <c r="AR58" s="38">
        <v>0</v>
      </c>
      <c r="AS58" s="38">
        <v>0</v>
      </c>
    </row>
    <row r="59" spans="1:45" x14ac:dyDescent="0.25">
      <c r="A59" s="38" t="s">
        <v>293</v>
      </c>
      <c r="B59" s="38" t="s">
        <v>278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</row>
    <row r="60" spans="1:45" x14ac:dyDescent="0.25">
      <c r="A60" s="38" t="s">
        <v>293</v>
      </c>
      <c r="B60" s="38" t="s">
        <v>279</v>
      </c>
      <c r="C60" s="38">
        <v>73</v>
      </c>
      <c r="D60" s="38">
        <v>800</v>
      </c>
      <c r="E60" s="38">
        <v>9216.2199999999993</v>
      </c>
      <c r="F60" s="38">
        <v>2.65427136E-2</v>
      </c>
      <c r="G60" s="38">
        <v>126.249589041096</v>
      </c>
      <c r="H60" s="38">
        <v>2.65427136E-3</v>
      </c>
      <c r="I60" s="38">
        <v>2.65427136E-3</v>
      </c>
      <c r="J60" s="38">
        <v>2.65427136E-3</v>
      </c>
      <c r="K60" s="38">
        <v>2.65427136E-3</v>
      </c>
      <c r="L60" s="38">
        <v>1946.0586757248</v>
      </c>
      <c r="M60" s="38">
        <v>0.15925628159999999</v>
      </c>
      <c r="N60" s="38">
        <v>1.0258758806399999</v>
      </c>
      <c r="O60" s="38">
        <v>1.592562816</v>
      </c>
      <c r="P60" s="38">
        <v>2.2826733695999999E-2</v>
      </c>
      <c r="Q60" s="38">
        <v>5.3085427199999998E-4</v>
      </c>
      <c r="R60" s="38">
        <v>2.2826733695999999E-2</v>
      </c>
      <c r="S60" s="38">
        <v>2.9196984960000001E-5</v>
      </c>
      <c r="T60" s="38">
        <v>2.1234170879999999E-3</v>
      </c>
      <c r="U60" s="38">
        <v>1.9907035200000001E-4</v>
      </c>
      <c r="V60" s="38">
        <v>7.2461608127999998E-3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1.32713568E-2</v>
      </c>
      <c r="AH60" s="38">
        <v>2.1593559222144001</v>
      </c>
      <c r="AI60" s="38">
        <v>0</v>
      </c>
      <c r="AJ60" s="38">
        <v>0</v>
      </c>
      <c r="AK60" s="38">
        <v>0</v>
      </c>
      <c r="AL60" s="38">
        <v>0</v>
      </c>
      <c r="AM60" s="38">
        <v>44</v>
      </c>
      <c r="AN60" s="38">
        <v>9</v>
      </c>
      <c r="AO60" s="38">
        <v>7</v>
      </c>
      <c r="AP60" s="38">
        <v>3</v>
      </c>
      <c r="AQ60" s="38">
        <v>9</v>
      </c>
      <c r="AR60" s="38">
        <v>1</v>
      </c>
      <c r="AS60" s="38">
        <v>0</v>
      </c>
    </row>
    <row r="61" spans="1:45" x14ac:dyDescent="0.25">
      <c r="A61" s="38" t="s">
        <v>293</v>
      </c>
      <c r="B61" s="38" t="s">
        <v>280</v>
      </c>
      <c r="C61" s="38">
        <v>47</v>
      </c>
      <c r="D61" s="38">
        <v>500</v>
      </c>
      <c r="E61" s="38">
        <v>3954.7</v>
      </c>
      <c r="F61" s="38">
        <v>7.1184600000000001E-3</v>
      </c>
      <c r="G61" s="38">
        <v>84.142553191489398</v>
      </c>
      <c r="H61" s="38">
        <v>7.1184600000000003E-4</v>
      </c>
      <c r="I61" s="38">
        <v>7.1184600000000003E-4</v>
      </c>
      <c r="J61" s="38">
        <v>7.1184600000000003E-4</v>
      </c>
      <c r="K61" s="38">
        <v>7.1184600000000003E-4</v>
      </c>
      <c r="L61" s="38">
        <v>521.91125027999999</v>
      </c>
      <c r="M61" s="38">
        <v>4.271076E-2</v>
      </c>
      <c r="N61" s="38">
        <v>0.27512847899999998</v>
      </c>
      <c r="O61" s="38">
        <v>0.42710759999999998</v>
      </c>
      <c r="P61" s="38">
        <v>6.1218755999999999E-3</v>
      </c>
      <c r="Q61" s="38">
        <v>1.4236920000000001E-4</v>
      </c>
      <c r="R61" s="38">
        <v>6.1218755999999999E-3</v>
      </c>
      <c r="S61" s="38">
        <v>7.830306E-6</v>
      </c>
      <c r="T61" s="38">
        <v>5.6947680000000002E-4</v>
      </c>
      <c r="U61" s="38">
        <v>5.3388450000000002E-5</v>
      </c>
      <c r="V61" s="38">
        <v>1.9433395799999999E-3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3.55923E-3</v>
      </c>
      <c r="AH61" s="38">
        <v>0.57911519483999996</v>
      </c>
      <c r="AI61" s="38">
        <v>0</v>
      </c>
      <c r="AJ61" s="38">
        <v>1</v>
      </c>
      <c r="AK61" s="38">
        <v>1</v>
      </c>
      <c r="AL61" s="38">
        <v>0</v>
      </c>
      <c r="AM61" s="38">
        <v>23</v>
      </c>
      <c r="AN61" s="38">
        <v>10</v>
      </c>
      <c r="AO61" s="38">
        <v>4</v>
      </c>
      <c r="AP61" s="38">
        <v>4</v>
      </c>
      <c r="AQ61" s="38">
        <v>4</v>
      </c>
      <c r="AR61" s="38">
        <v>0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14</v>
      </c>
      <c r="D62" s="38">
        <v>700</v>
      </c>
      <c r="E62" s="38">
        <v>918</v>
      </c>
      <c r="F62" s="38">
        <v>2.31336E-3</v>
      </c>
      <c r="G62" s="38">
        <v>65.571428571428598</v>
      </c>
      <c r="H62" s="38">
        <v>2.3133600000000001E-4</v>
      </c>
      <c r="I62" s="38">
        <v>2.3133600000000001E-4</v>
      </c>
      <c r="J62" s="38">
        <v>2.3133600000000001E-4</v>
      </c>
      <c r="K62" s="38">
        <v>2.3133600000000001E-4</v>
      </c>
      <c r="L62" s="38">
        <v>169.61092848000001</v>
      </c>
      <c r="M62" s="38">
        <v>1.3880160000000001E-2</v>
      </c>
      <c r="N62" s="38">
        <v>8.9411363999999993E-2</v>
      </c>
      <c r="O62" s="38">
        <v>0.1388016</v>
      </c>
      <c r="P62" s="38">
        <v>1.9894895999999999E-3</v>
      </c>
      <c r="Q62" s="38">
        <v>4.6267200000000003E-5</v>
      </c>
      <c r="R62" s="38">
        <v>1.9894895999999999E-3</v>
      </c>
      <c r="S62" s="38">
        <v>2.5446959999999999E-6</v>
      </c>
      <c r="T62" s="38">
        <v>1.8506880000000001E-4</v>
      </c>
      <c r="U62" s="38">
        <v>1.7350199999999999E-5</v>
      </c>
      <c r="V62" s="38">
        <v>6.3154727999999995E-4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1.15668E-3</v>
      </c>
      <c r="AH62" s="38">
        <v>0.18820108944</v>
      </c>
      <c r="AI62" s="38">
        <v>0</v>
      </c>
      <c r="AJ62" s="38">
        <v>0</v>
      </c>
      <c r="AK62" s="38">
        <v>0</v>
      </c>
      <c r="AL62" s="38">
        <v>0</v>
      </c>
      <c r="AM62" s="38">
        <v>1</v>
      </c>
      <c r="AN62" s="38">
        <v>2</v>
      </c>
      <c r="AO62" s="38">
        <v>5</v>
      </c>
      <c r="AP62" s="38">
        <v>3</v>
      </c>
      <c r="AQ62" s="38">
        <v>3</v>
      </c>
      <c r="AR62" s="38">
        <v>0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232</v>
      </c>
      <c r="D63" s="38">
        <v>429</v>
      </c>
      <c r="E63" s="38">
        <v>2263.67</v>
      </c>
      <c r="F63" s="38">
        <v>3.4960119479999999E-3</v>
      </c>
      <c r="G63" s="38">
        <v>9.7571982758620699</v>
      </c>
      <c r="H63" s="38">
        <v>3.4960119480000003E-4</v>
      </c>
      <c r="I63" s="38">
        <v>3.4960119480000003E-4</v>
      </c>
      <c r="J63" s="38">
        <v>3.4960119480000003E-4</v>
      </c>
      <c r="K63" s="38">
        <v>3.4960119480000003E-4</v>
      </c>
      <c r="L63" s="38">
        <v>256.32060400346398</v>
      </c>
      <c r="M63" s="38">
        <v>2.0976071688E-2</v>
      </c>
      <c r="N63" s="38">
        <v>0.1351208617902</v>
      </c>
      <c r="O63" s="38">
        <v>0.20976071688</v>
      </c>
      <c r="P63" s="38">
        <v>3.0065702752799998E-3</v>
      </c>
      <c r="Q63" s="38">
        <v>6.9920238960000206E-5</v>
      </c>
      <c r="R63" s="38">
        <v>3.0065702752799998E-3</v>
      </c>
      <c r="S63" s="38">
        <v>3.8456131428000096E-6</v>
      </c>
      <c r="T63" s="38">
        <v>2.7968095584000099E-4</v>
      </c>
      <c r="U63" s="38">
        <v>2.6220089609999999E-5</v>
      </c>
      <c r="V63" s="38">
        <v>9.5441126180400096E-4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1.748005974E-3</v>
      </c>
      <c r="AH63" s="38">
        <v>0.28441455601759202</v>
      </c>
      <c r="AI63" s="38">
        <v>0</v>
      </c>
      <c r="AJ63" s="38">
        <v>2</v>
      </c>
      <c r="AK63" s="38">
        <v>4</v>
      </c>
      <c r="AL63" s="38">
        <v>5</v>
      </c>
      <c r="AM63" s="38">
        <v>59</v>
      </c>
      <c r="AN63" s="38">
        <v>45</v>
      </c>
      <c r="AO63" s="38">
        <v>39</v>
      </c>
      <c r="AP63" s="38">
        <v>38</v>
      </c>
      <c r="AQ63" s="38">
        <v>30</v>
      </c>
      <c r="AR63" s="38">
        <v>4</v>
      </c>
      <c r="AS63" s="38">
        <v>6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2020-02-18T09:49:18Z</dcterms:modified>
</cp:coreProperties>
</file>