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Tabellen_Anz_NWL_EEV_Emission-KorrekturEndenergieverbrauch-20-02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T58" i="22"/>
  <c r="AT60" i="22" s="1"/>
  <c r="AS58" i="22"/>
  <c r="AR58" i="22"/>
  <c r="AQ58" i="22"/>
  <c r="AP58" i="22"/>
  <c r="AP60" i="22" s="1"/>
  <c r="AO58" i="22"/>
  <c r="AN58" i="22"/>
  <c r="AW57" i="22"/>
  <c r="AV57" i="22"/>
  <c r="AV60" i="22" s="1"/>
  <c r="AU57" i="22"/>
  <c r="AT57" i="22"/>
  <c r="AS57" i="22"/>
  <c r="AR57" i="22"/>
  <c r="AR60" i="22" s="1"/>
  <c r="AQ57" i="22"/>
  <c r="AP57" i="22"/>
  <c r="AO57" i="22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O60" i="22" l="1"/>
  <c r="AS60" i="22"/>
  <c r="AW60" i="22"/>
  <c r="AQ60" i="22"/>
  <c r="AU60" i="22"/>
  <c r="AR50" i="22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V59" i="22"/>
  <c r="Y59" i="22" s="1"/>
  <c r="V58" i="22"/>
  <c r="Y58" i="22" s="1"/>
  <c r="V57" i="22"/>
  <c r="Y57" i="22" s="1"/>
  <c r="V49" i="22"/>
  <c r="Y49" i="22" s="1"/>
  <c r="V48" i="22"/>
  <c r="Y48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69" i="22" l="1"/>
  <c r="Y25" i="22"/>
  <c r="Y36" i="22"/>
  <c r="Y38" i="22" s="1"/>
  <c r="Y50" i="22"/>
  <c r="Y92" i="22"/>
  <c r="Y111" i="22"/>
  <c r="Y46" i="22"/>
  <c r="Y60" i="22"/>
  <c r="Y71" i="22" s="1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52" i="22" s="1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AU52" i="22" l="1"/>
  <c r="Y52" i="22"/>
  <c r="Y74" i="22"/>
  <c r="Y77" i="22" s="1"/>
  <c r="Y114" i="22" s="1"/>
  <c r="Y119" i="22" s="1"/>
  <c r="AR38" i="22"/>
  <c r="AP71" i="22"/>
  <c r="AP74" i="22" s="1"/>
  <c r="AM71" i="22"/>
  <c r="AM74" i="22" s="1"/>
  <c r="AK52" i="22"/>
  <c r="AT38" i="22"/>
  <c r="AO71" i="22"/>
  <c r="AO74" i="22" s="1"/>
  <c r="AN52" i="22"/>
  <c r="AK71" i="22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K74" i="22" l="1"/>
  <c r="AK77" i="22" s="1"/>
  <c r="AK114" i="22" s="1"/>
  <c r="AK119" i="22" s="1"/>
  <c r="AQ77" i="22"/>
  <c r="AQ114" i="22" s="1"/>
  <c r="AQ119" i="22" s="1"/>
  <c r="AW74" i="22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I77" i="22" l="1"/>
  <c r="I114" i="22" s="1"/>
  <c r="L77" i="22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<sst xmlns="http://schemas.openxmlformats.org/spreadsheetml/2006/main" count="566" uniqueCount="294">
  <si>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</si>
  <si>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</si>
  <si>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</si>
  <si>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</si>
  <si>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</si>
  <si>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</si>
  <si>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</si>
  <si>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</si>
  <si>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</si>
  <si>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</si>
  <si>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</si>
  <si>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</si>
  <si>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</si>
  <si>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</si>
  <si>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</si>
  <si>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</si>
  <si>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</si>
  <si>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</si>
  <si>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</si>
  <si>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</si>
  <si>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</si>
  <si>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</si>
  <si>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</si>
  <si>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</si>
  <si>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</si>
  <si>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</si>
  <si>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</si>
  <si>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</si>
  <si>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</si>
  <si>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</si>
  <si>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</si>
  <si>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</si>
  <si>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</si>
  <si>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</si>
  <si>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</si>
  <si>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</si>
  <si>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</si>
  <si>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</si>
  <si>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</si>
  <si>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</si>
  <si>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</si>
  <si>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</si>
  <si>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</si>
  <si>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</si>
  <si>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</si>
  <si>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</si>
  <si>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</si>
  <si>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</si>
  <si>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</si>
  <si>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</si>
  <si>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</si>
  <si>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</si>
  <si>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</si>
  <si>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</si>
  <si>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</si>
  <si>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</si>
  <si>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</si>
  <si>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</si>
  <si>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</si>
  <si>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</si>
  <si>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</si>
  <si>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</si>
  <si>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</si>
  <si>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</si>
  <si>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</si>
  <si>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</si>
  <si>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</si>
  <si>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</si>
  <si>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</si>
  <si>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</si>
  <si>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</si>
  <si>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</si>
  <si>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</si>
  <si>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</si>
  <si>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</si>
  <si>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</si>
  <si>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</si>
  <si>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</si>
  <si>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</si>
  <si>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</si>
  <si>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</si>
  <si>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</si>
  <si>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</si>
  <si>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</si>
  <si>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</si>
  <si>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</si>
  <si>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</si>
  <si>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</si>
  <si>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</si>
  <si>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</si>
  <si>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</si>
  <si>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</si>
  <si>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</si>
  <si>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</si>
  <si>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</si>
  <si>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</si>
  <si>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</si>
  <si>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</si>
  <si>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</si>
  <si>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</si>
  <si>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</si>
  <si>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</si>
  <si>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</si>
  <si>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</si>
  <si>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</si>
  <si>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</si>
  <si>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</si>
  <si>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</si>
  <si>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</si>
  <si>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</si>
  <si>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</si>
  <si>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</si>
  <si>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</si>
  <si>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</si>
  <si>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</si>
  <si>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</si>
  <si>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</si>
  <si>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</si>
  <si>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</si>
  <si>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</si>
  <si>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</si>
  <si>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</si>
  <si>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</si>
  <si>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</si>
  <si>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</si>
  <si>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</si>
  <si>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</si>
  <si>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</si>
  <si>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</si>
  <si>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</si>
  <si>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</si>
  <si>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</si>
  <si>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</si>
  <si>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</si>
  <si>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</si>
  <si>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</si>
  <si>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</si>
  <si>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</si>
  <si>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</si>
  <si>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</si>
  <si>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</si>
  <si>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</si>
  <si>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</si>
  <si>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</si>
  <si>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</si>
  <si>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</si>
  <si>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</si>
  <si>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</si>
  <si>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</si>
  <si>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</si>
  <si>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</si>
  <si>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</si>
  <si>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</si>
  <si>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</si>
  <si>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</si>
  <si>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</si>
  <si>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</si>
  <si>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</si>
  <si>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</si>
  <si>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</si>
  <si>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</si>
  <si>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</si>
  <si>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</si>
  <si>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</si>
  <si>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</si>
  <si>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</si>
  <si>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</si>
  <si>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</si>
  <si>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</si>
  <si>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</si>
  <si>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</si>
  <si>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</si>
  <si>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</si>
  <si>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</si>
  <si>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</si>
  <si>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</si>
  <si>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</si>
  <si>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</si>
  <si>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</si>
  <si>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</si>
  <si>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</si>
  <si>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</si>
  <si>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</si>
  <si>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</si>
  <si>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</si>
  <si>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</si>
  <si>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</si>
  <si>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</si>
  <si>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</si>
  <si>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</si>
  <si>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</si>
  <si>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</si>
  <si>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</si>
  <si>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</si>
  <si>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</si>
  <si>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</si>
  <si>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</si>
  <si>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</si>
  <si>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</si>
  <si>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</si>
  <si>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</si>
  <si>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</si>
  <si>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</si>
  <si>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</si>
  <si>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</si>
  <si>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</si>
  <si>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</si>
  <si>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</si>
  <si>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</si>
  <si>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</si>
  <si>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</si>
  <si>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</si>
  <si>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</si>
  <si>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</si>
  <si>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</si>
  <si>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</si>
  <si>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</si>
  <si>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</si>
  <si>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</si>
  <si>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</si>
  <si>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</si>
  <si>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</si>
  <si>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</si>
  <si>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</si>
  <si>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</si>
  <si>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</si>
  <si>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</si>
  <si>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</si>
  <si>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</si>
  <si>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</si>
  <si>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</si>
  <si>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</si>
  <si>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</si>
  <si>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</si>
  <si>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</si>
  <si>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</si>
  <si>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</si>
  <si>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</si>
  <si>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</si>
  <si>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</si>
  <si>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</si>
  <si>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</si>
  <si>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</si>
  <si>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</si>
  <si>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</si>
  <si>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</si>
  <si>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</si>
  <si>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</si>
  <si>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</si>
  <si>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</si>
  <si>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</si>
  <si>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</si>
  <si>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</si>
  <si>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</si>
  <si>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</si>
  <si>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</si>
  <si>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</si>
  <si>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</si>
  <si>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</si>
  <si>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</si>
  <si>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</si>
  <si>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</si>
  <si>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</si>
  <si>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</si>
  <si>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</si>
  <si>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</si>
  <si>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</si>
  <si>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</si>
  <si>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</si>
  <si>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</si>
  <si>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</si>
  <si>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</si>
  <si>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</si>
  <si>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</si>
  <si>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</si>
  <si>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</si>
  <si>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</si>
  <si>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</si>
  <si>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</si>
  <si>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</si>
  <si>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</si>
  <si>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</si>
  <si>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</si>
  <si>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</si>
  <si>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</si>
  <si>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</si>
  <si>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</si>
  <si>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</si>
  <si>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</si>
  <si>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</si>
  <si>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</si>
  <si>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</si>
  <si>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</si>
  <si>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Bautzen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</si>
</sst>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7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T3" sqref="T3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Bautzen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15</v>
      </c>
      <c r="I13" s="224">
        <f>DB!AJ2</f>
        <v>46</v>
      </c>
      <c r="J13" s="224">
        <f>DB!AK2</f>
        <v>29</v>
      </c>
      <c r="K13" s="224">
        <f>DB!AL2</f>
        <v>93</v>
      </c>
      <c r="L13" s="224">
        <f>DB!AM2</f>
        <v>80</v>
      </c>
      <c r="M13" s="224">
        <f>DB!AN2</f>
        <v>291</v>
      </c>
      <c r="N13" s="224">
        <f>DB!AO2</f>
        <v>443</v>
      </c>
      <c r="O13" s="224">
        <f>DB!AP2</f>
        <v>1070</v>
      </c>
      <c r="P13" s="224">
        <f>DB!AQ2</f>
        <v>799</v>
      </c>
      <c r="Q13" s="224">
        <f>DB!AR2</f>
        <v>136</v>
      </c>
      <c r="R13" s="224">
        <f>SUM(H13:Q13)</f>
        <v>3002</v>
      </c>
      <c r="S13" s="224">
        <f>DB!AS2</f>
        <v>6</v>
      </c>
      <c r="T13" s="225">
        <f>DB!C2</f>
        <v>3008</v>
      </c>
      <c r="U13" s="335">
        <f>DB!E2</f>
        <v>50879.760000000599</v>
      </c>
      <c r="V13" s="352">
        <f>DB!F2*1000</f>
        <v>206.34962140675898</v>
      </c>
      <c r="W13" s="177">
        <f>IF(T13=0,0,U13/T13)</f>
        <v>16.914813829787434</v>
      </c>
      <c r="X13" s="402">
        <v>1.0808703585943764</v>
      </c>
      <c r="Y13" s="400">
        <f>V13*X13</f>
        <v>223.03718928573738</v>
      </c>
      <c r="Z13" s="398">
        <f>DB!H2*$X13</f>
        <v>14.571763033334713</v>
      </c>
      <c r="AA13" s="402">
        <f>DB!I2*$X13</f>
        <v>10.313239632572317</v>
      </c>
      <c r="AB13" s="402">
        <f>DB!J2*$X13</f>
        <v>11.4700591876679</v>
      </c>
      <c r="AC13" s="402">
        <f>DB!K2*$X13</f>
        <v>13.414943478239273</v>
      </c>
      <c r="AD13" s="407">
        <f>DB!L2*$X13</f>
        <v>22773.881323587808</v>
      </c>
      <c r="AE13" s="401">
        <f>DB!M2*$X13</f>
        <v>156.79514406787385</v>
      </c>
      <c r="AF13" s="401">
        <f>DB!N2*$X13</f>
        <v>22.370630085359544</v>
      </c>
      <c r="AG13" s="401">
        <f>DB!O2*$X13</f>
        <v>1.5612603250001802</v>
      </c>
      <c r="AH13" s="401">
        <f>DB!P2*$X13</f>
        <v>3.345557839286045</v>
      </c>
      <c r="AI13" s="401">
        <f>DB!Q2*$X13</f>
        <v>1.5835640439287693</v>
      </c>
      <c r="AJ13" s="401">
        <f>DB!R2*$X13</f>
        <v>2.6764462714288837</v>
      </c>
      <c r="AK13" s="402">
        <f>DB!S2*1000*$X13</f>
        <v>12.044008221429834</v>
      </c>
      <c r="AL13" s="401">
        <f>DB!T2*$X13</f>
        <v>2.6764462714288837</v>
      </c>
      <c r="AM13" s="400">
        <f>DB!U2*1000*$X13</f>
        <v>3791.6322178575006</v>
      </c>
      <c r="AN13" s="400">
        <f>DB!V2*1000*$X13</f>
        <v>62.450413000004936</v>
      </c>
      <c r="AO13" s="400">
        <f>DB!W2*1000*$X13</f>
        <v>33.455578392860126</v>
      </c>
      <c r="AP13" s="401">
        <f>DB!X2*1000*$X13</f>
        <v>111.51859464286925</v>
      </c>
      <c r="AQ13" s="400">
        <f>DB!Y2*1000*$X13</f>
        <v>1025.9710707144036</v>
      </c>
      <c r="AR13" s="400">
        <f>DB!Z2*1000*$X13</f>
        <v>1025.9710707144036</v>
      </c>
      <c r="AS13" s="400">
        <f>DB!AA2*1000*$X13</f>
        <v>6914.1528678577424</v>
      </c>
      <c r="AT13" s="400">
        <f>DB!AB2*1000*$X13</f>
        <v>124.90082600000966</v>
      </c>
      <c r="AU13" s="400">
        <f>DB!AC2*1000*$X13</f>
        <v>178.42975142858865</v>
      </c>
      <c r="AV13" s="400">
        <f>DB!AD2*1000*$X13</f>
        <v>6022.0041107148627</v>
      </c>
      <c r="AW13" s="401">
        <f>DB!AE2*1000*$X13</f>
        <v>40.146694071432172</v>
      </c>
      <c r="AX13" s="401">
        <f>DB!AF2*$X13</f>
        <v>194.48842905716427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6</v>
      </c>
      <c r="I14" s="224">
        <f>DB!AJ3</f>
        <v>19</v>
      </c>
      <c r="J14" s="224">
        <f>DB!AK3</f>
        <v>11</v>
      </c>
      <c r="K14" s="224">
        <f>DB!AL3</f>
        <v>16</v>
      </c>
      <c r="L14" s="224">
        <f>DB!AM3</f>
        <v>47</v>
      </c>
      <c r="M14" s="224">
        <f>DB!AN3</f>
        <v>187</v>
      </c>
      <c r="N14" s="224">
        <f>DB!AO3</f>
        <v>342</v>
      </c>
      <c r="O14" s="224">
        <f>DB!AP3</f>
        <v>438</v>
      </c>
      <c r="P14" s="224">
        <f>DB!AQ3</f>
        <v>418</v>
      </c>
      <c r="Q14" s="224">
        <f>DB!AR3</f>
        <v>64</v>
      </c>
      <c r="R14" s="224">
        <f t="shared" ref="R14:R24" si="0">SUM(H14:Q14)</f>
        <v>1548</v>
      </c>
      <c r="S14" s="224">
        <f>DB!AS3</f>
        <v>0</v>
      </c>
      <c r="T14" s="225">
        <f>DB!C3</f>
        <v>1548</v>
      </c>
      <c r="U14" s="335">
        <f>DB!E3</f>
        <v>52716.500000000102</v>
      </c>
      <c r="V14" s="352">
        <f>DB!F3*1000</f>
        <v>202.151962550001</v>
      </c>
      <c r="W14" s="177">
        <f t="shared" ref="W14:W24" si="1">IF(T14=0,0,U14/T14)</f>
        <v>34.054586563307559</v>
      </c>
      <c r="X14" s="402">
        <v>1.0808703585943764</v>
      </c>
      <c r="Y14" s="400">
        <f t="shared" ref="Y14:Y24" si="2">V14*X14</f>
        <v>218.50006425197654</v>
      </c>
      <c r="Z14" s="398">
        <f>DB!H3*$X14</f>
        <v>5.4625016062993756</v>
      </c>
      <c r="AA14" s="402">
        <f>DB!I3*$X14</f>
        <v>3.8587111346898757</v>
      </c>
      <c r="AB14" s="402">
        <f>DB!J3*$X14</f>
        <v>4.2986245973838786</v>
      </c>
      <c r="AC14" s="402">
        <f>DB!K3*$X14</f>
        <v>5.0225881436054598</v>
      </c>
      <c r="AD14" s="407">
        <f>DB!L3*$X14</f>
        <v>22310.604560640819</v>
      </c>
      <c r="AE14" s="401">
        <f>DB!M3*$X14</f>
        <v>125.63753694488588</v>
      </c>
      <c r="AF14" s="401">
        <f>DB!N3*$X14</f>
        <v>20.659181075024282</v>
      </c>
      <c r="AG14" s="401">
        <f>DB!O3*$X14</f>
        <v>1.1143503276850966</v>
      </c>
      <c r="AH14" s="401">
        <f>DB!P3*$X14</f>
        <v>6.3365018633072774</v>
      </c>
      <c r="AI14" s="401">
        <f>DB!Q3*$X14</f>
        <v>3.4960010280316292</v>
      </c>
      <c r="AJ14" s="401">
        <f>DB!R3*$X14</f>
        <v>1.9665005782677791</v>
      </c>
      <c r="AK14" s="402">
        <f>DB!S3*1000*$X14</f>
        <v>2.1850006425197548</v>
      </c>
      <c r="AL14" s="401">
        <f>DB!T3*$X14</f>
        <v>2.4035007067717409</v>
      </c>
      <c r="AM14" s="400">
        <f>DB!U3*1000*$X14</f>
        <v>1354.7003983622478</v>
      </c>
      <c r="AN14" s="400">
        <f>DB!V3*1000*$X14</f>
        <v>61.180017990553885</v>
      </c>
      <c r="AO14" s="400">
        <f>DB!W3*1000*$X14</f>
        <v>48.070014135434597</v>
      </c>
      <c r="AP14" s="401">
        <f>DB!X3*1000*$X14</f>
        <v>109.25003212598881</v>
      </c>
      <c r="AQ14" s="400">
        <f>DB!Y3*1000*$X14</f>
        <v>1005.1002955590881</v>
      </c>
      <c r="AR14" s="400">
        <f>DB!Z3*1000*$X14</f>
        <v>1005.1002955590881</v>
      </c>
      <c r="AS14" s="400">
        <f>DB!AA3*1000*$X14</f>
        <v>6773.5019918112821</v>
      </c>
      <c r="AT14" s="400">
        <f>DB!AB3*1000*$X14</f>
        <v>122.36003598110732</v>
      </c>
      <c r="AU14" s="400">
        <f>DB!AC3*1000*$X14</f>
        <v>174.80005140158144</v>
      </c>
      <c r="AV14" s="400">
        <f>DB!AD3*1000*$X14</f>
        <v>5899.5017348032943</v>
      </c>
      <c r="AW14" s="401">
        <f>DB!AE3*1000*$X14</f>
        <v>39.330011565355477</v>
      </c>
      <c r="AX14" s="401">
        <f>DB!AF3*$X14</f>
        <v>190.53205602772258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2</v>
      </c>
      <c r="I15" s="224">
        <f>DB!AJ4</f>
        <v>1</v>
      </c>
      <c r="J15" s="224">
        <f>DB!AK4</f>
        <v>2</v>
      </c>
      <c r="K15" s="224">
        <f>DB!AL4</f>
        <v>4</v>
      </c>
      <c r="L15" s="224">
        <f>DB!AM4</f>
        <v>4</v>
      </c>
      <c r="M15" s="224">
        <f>DB!AN4</f>
        <v>9</v>
      </c>
      <c r="N15" s="224">
        <f>DB!AO4</f>
        <v>6</v>
      </c>
      <c r="O15" s="224">
        <f>DB!AP4</f>
        <v>12</v>
      </c>
      <c r="P15" s="224">
        <f>DB!AQ4</f>
        <v>17</v>
      </c>
      <c r="Q15" s="224">
        <f>DB!AR4</f>
        <v>4</v>
      </c>
      <c r="R15" s="224">
        <f t="shared" si="0"/>
        <v>61</v>
      </c>
      <c r="S15" s="224">
        <f>DB!AS4</f>
        <v>0</v>
      </c>
      <c r="T15" s="225">
        <f>DB!C4</f>
        <v>61</v>
      </c>
      <c r="U15" s="335">
        <f>DB!E4</f>
        <v>6793.9</v>
      </c>
      <c r="V15" s="352">
        <f>DB!F4*1000</f>
        <v>37.319858853420904</v>
      </c>
      <c r="W15" s="177">
        <f t="shared" si="1"/>
        <v>111.37540983606557</v>
      </c>
      <c r="X15" s="402">
        <v>1.0808703585943764</v>
      </c>
      <c r="Y15" s="400">
        <f t="shared" si="2"/>
        <v>40.337929221588567</v>
      </c>
      <c r="Z15" s="398">
        <f>DB!H4*$X15</f>
        <v>1.505949357605969</v>
      </c>
      <c r="AA15" s="402">
        <f>DB!I4*$X15</f>
        <v>1.0692240439002412</v>
      </c>
      <c r="AB15" s="402">
        <f>DB!J4*$X15</f>
        <v>1.1896999925087146</v>
      </c>
      <c r="AC15" s="402">
        <f>DB!K4*$X15</f>
        <v>1.3854734089974989</v>
      </c>
      <c r="AD15" s="407">
        <f>DB!L4*$X15</f>
        <v>4103.9607500398142</v>
      </c>
      <c r="AE15" s="401">
        <f>DB!M4*$X15</f>
        <v>40.922829195301588</v>
      </c>
      <c r="AF15" s="401">
        <f>DB!N4*$X15</f>
        <v>1.8555447441930724</v>
      </c>
      <c r="AG15" s="401">
        <f>DB!O4*$X15</f>
        <v>0.29446688331759696</v>
      </c>
      <c r="AH15" s="401">
        <f>DB!P4*$X15</f>
        <v>4.2758204974883931</v>
      </c>
      <c r="AI15" s="401">
        <f>DB!Q4*$X15</f>
        <v>1.8757137088038662</v>
      </c>
      <c r="AJ15" s="401">
        <f>DB!R4*$X15</f>
        <v>2.5816274701816706</v>
      </c>
      <c r="AK15" s="402">
        <f>DB!S4*1000*$X15</f>
        <v>16.195678582467817</v>
      </c>
      <c r="AL15" s="401">
        <f>DB!T4*$X15</f>
        <v>0.80675858443177129</v>
      </c>
      <c r="AM15" s="400">
        <f>DB!U4*1000*$X15</f>
        <v>258.16274701816707</v>
      </c>
      <c r="AN15" s="400">
        <f>DB!V4*1000*$X15</f>
        <v>11.294620182044849</v>
      </c>
      <c r="AO15" s="400">
        <f>DB!W4*1000*$X15</f>
        <v>379.17653468293304</v>
      </c>
      <c r="AP15" s="401">
        <f>DB!X4*1000*$X15</f>
        <v>1.2101378766476603</v>
      </c>
      <c r="AQ15" s="400">
        <f>DB!Y4*1000*$X15</f>
        <v>20.168964610794333</v>
      </c>
      <c r="AR15" s="400">
        <f>DB!Z4*1000*$X15</f>
        <v>121.013787664766</v>
      </c>
      <c r="AS15" s="400">
        <f>DB!AA4*1000*$X15</f>
        <v>121.013787664766</v>
      </c>
      <c r="AT15" s="400">
        <f>DB!AB4*1000*$X15</f>
        <v>22.589240364089587</v>
      </c>
      <c r="AU15" s="400">
        <f>DB!AC4*1000*$X15</f>
        <v>32.270343377270827</v>
      </c>
      <c r="AV15" s="400">
        <f>DB!AD4*1000*$X15</f>
        <v>322.70343377270825</v>
      </c>
      <c r="AW15" s="401">
        <f>DB!AE4*1000*$X15</f>
        <v>7.2608272598859394</v>
      </c>
      <c r="AX15" s="401">
        <f>DB!AF4*$X15</f>
        <v>2.4202757532953094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2</v>
      </c>
      <c r="I16" s="224">
        <f>DB!AJ5</f>
        <v>3</v>
      </c>
      <c r="J16" s="224">
        <f>DB!AK5</f>
        <v>0</v>
      </c>
      <c r="K16" s="224">
        <f>DB!AL5</f>
        <v>0</v>
      </c>
      <c r="L16" s="224">
        <f>DB!AM5</f>
        <v>1</v>
      </c>
      <c r="M16" s="224">
        <f>DB!AN5</f>
        <v>0</v>
      </c>
      <c r="N16" s="224">
        <f>DB!AO5</f>
        <v>24</v>
      </c>
      <c r="O16" s="224">
        <f>DB!AP5</f>
        <v>101</v>
      </c>
      <c r="P16" s="224">
        <f>DB!AQ5</f>
        <v>444</v>
      </c>
      <c r="Q16" s="224">
        <f>DB!AR5</f>
        <v>47</v>
      </c>
      <c r="R16" s="224">
        <f t="shared" si="0"/>
        <v>622</v>
      </c>
      <c r="S16" s="224">
        <f>DB!AS5</f>
        <v>0</v>
      </c>
      <c r="T16" s="225">
        <f>DB!C5</f>
        <v>622</v>
      </c>
      <c r="U16" s="335">
        <f>DB!E5</f>
        <v>11623.9</v>
      </c>
      <c r="V16" s="352">
        <f>DB!F5*1000</f>
        <v>46.037301324545197</v>
      </c>
      <c r="W16" s="177">
        <f t="shared" si="1"/>
        <v>18.687942122186495</v>
      </c>
      <c r="X16" s="402">
        <v>1.0808703585943764</v>
      </c>
      <c r="Y16" s="400">
        <f t="shared" si="2"/>
        <v>49.760354391378527</v>
      </c>
      <c r="Z16" s="398">
        <f>DB!H5*$X16</f>
        <v>0.98691369542901486</v>
      </c>
      <c r="AA16" s="402">
        <f>DB!I5*$X16</f>
        <v>0.79450699178234385</v>
      </c>
      <c r="AB16" s="402">
        <f>DB!J5*$X16</f>
        <v>0.83630568947110506</v>
      </c>
      <c r="AC16" s="402">
        <f>DB!K5*$X16</f>
        <v>0.96800476076029673</v>
      </c>
      <c r="AD16" s="407">
        <f>DB!L5*$X16</f>
        <v>5080.9302661948986</v>
      </c>
      <c r="AE16" s="401">
        <f>DB!M5*$X16</f>
        <v>9.8525501694930142</v>
      </c>
      <c r="AF16" s="401">
        <f>DB!N5*$X16</f>
        <v>4.2171900346693567</v>
      </c>
      <c r="AG16" s="401">
        <f>DB!O5*$X16</f>
        <v>0.34832248073965144</v>
      </c>
      <c r="AH16" s="401">
        <f>DB!P5*$X16</f>
        <v>7.9616567026206064E-2</v>
      </c>
      <c r="AI16" s="401">
        <f>DB!Q5*$X16</f>
        <v>4.4784318952241019E-2</v>
      </c>
      <c r="AJ16" s="401">
        <f>DB!R5*$X16</f>
        <v>4.3789111864413456E-2</v>
      </c>
      <c r="AK16" s="402">
        <f>DB!S5*1000*$X16</f>
        <v>4.9760354391378749E-2</v>
      </c>
      <c r="AL16" s="401">
        <f>DB!T5*$X16</f>
        <v>4.9760354391378747E-3</v>
      </c>
      <c r="AM16" s="400">
        <f>DB!U5*1000*$X16</f>
        <v>14.928106317413603</v>
      </c>
      <c r="AN16" s="400">
        <f>DB!V5*1000*$X16</f>
        <v>6.9664496147930297</v>
      </c>
      <c r="AO16" s="400">
        <f>DB!W5*1000*$X16</f>
        <v>24.880177195689264</v>
      </c>
      <c r="AP16" s="401">
        <f>DB!X5*1000*$X16</f>
        <v>1.4928106317413712</v>
      </c>
      <c r="AQ16" s="400">
        <f>DB!Y5*1000*$X16</f>
        <v>24.880177195689264</v>
      </c>
      <c r="AR16" s="400">
        <f>DB!Z5*1000*$X16</f>
        <v>149.28106317413602</v>
      </c>
      <c r="AS16" s="400">
        <f>DB!AA5*1000*$X16</f>
        <v>149.28106317413602</v>
      </c>
      <c r="AT16" s="400">
        <f>DB!AB5*1000*$X16</f>
        <v>27.865798459172073</v>
      </c>
      <c r="AU16" s="400">
        <f>DB!AC5*1000*$X16</f>
        <v>39.808283513103085</v>
      </c>
      <c r="AV16" s="400">
        <f>DB!AD5*1000*$X16</f>
        <v>398.08283513102759</v>
      </c>
      <c r="AW16" s="401">
        <f>DB!AE5*1000*$X16</f>
        <v>8.9568637904482262</v>
      </c>
      <c r="AX16" s="401">
        <f>DB!AF5*$X16</f>
        <v>2.9856212634827313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1</v>
      </c>
      <c r="M17" s="224">
        <f>DB!AN6</f>
        <v>0</v>
      </c>
      <c r="N17" s="224">
        <f>DB!AO6</f>
        <v>6</v>
      </c>
      <c r="O17" s="224">
        <f>DB!AP6</f>
        <v>31</v>
      </c>
      <c r="P17" s="224">
        <f>DB!AQ6</f>
        <v>84</v>
      </c>
      <c r="Q17" s="224">
        <f>DB!AR6</f>
        <v>20</v>
      </c>
      <c r="R17" s="224">
        <f t="shared" si="0"/>
        <v>142</v>
      </c>
      <c r="S17" s="224">
        <f>DB!AS6</f>
        <v>0</v>
      </c>
      <c r="T17" s="225">
        <f>DB!C6</f>
        <v>142</v>
      </c>
      <c r="U17" s="335">
        <f>DB!E6</f>
        <v>4792.3</v>
      </c>
      <c r="V17" s="352">
        <f>DB!F6*1000</f>
        <v>18.5626317428571</v>
      </c>
      <c r="W17" s="177">
        <f t="shared" si="1"/>
        <v>33.748591549295774</v>
      </c>
      <c r="X17" s="402">
        <v>1.0808703585943764</v>
      </c>
      <c r="Y17" s="400">
        <f t="shared" si="2"/>
        <v>20.063798428357309</v>
      </c>
      <c r="Z17" s="398">
        <f>DB!H6*$X17</f>
        <v>0.40127596856714726</v>
      </c>
      <c r="AA17" s="402">
        <f>DB!I6*$X17</f>
        <v>0.32369594797749807</v>
      </c>
      <c r="AB17" s="402">
        <f>DB!J6*$X17</f>
        <v>0.34054953865731818</v>
      </c>
      <c r="AC17" s="402">
        <f>DB!K6*$X17</f>
        <v>0.38696379235491946</v>
      </c>
      <c r="AD17" s="407">
        <f>DB!L6*$X17</f>
        <v>2048.674329922716</v>
      </c>
      <c r="AE17" s="401">
        <f>DB!M6*$X17</f>
        <v>2.9694421673968914</v>
      </c>
      <c r="AF17" s="401">
        <f>DB!N6*$X17</f>
        <v>1.5850400758402372</v>
      </c>
      <c r="AG17" s="401">
        <f>DB!O6*$X17</f>
        <v>0.14044658899850146</v>
      </c>
      <c r="AH17" s="401">
        <f>DB!P6*$X17</f>
        <v>3.0095697642536015E-2</v>
      </c>
      <c r="AI17" s="401">
        <f>DB!Q6*$X17</f>
        <v>1.7656142616954487E-2</v>
      </c>
      <c r="AJ17" s="401">
        <f>DB!R6*$X17</f>
        <v>1.8258056569805191E-2</v>
      </c>
      <c r="AK17" s="402">
        <f>DB!S6*1000*$X17</f>
        <v>0.20063798428357307</v>
      </c>
      <c r="AL17" s="401">
        <f>DB!T6*$X17</f>
        <v>2.0063798428357309E-3</v>
      </c>
      <c r="AM17" s="400">
        <f>DB!U6*1000*$X17</f>
        <v>6.0191395285072025</v>
      </c>
      <c r="AN17" s="400">
        <f>DB!V6*1000*$X17</f>
        <v>2.8089317799700297</v>
      </c>
      <c r="AO17" s="400">
        <f>DB!W6*1000*$X17</f>
        <v>9.6306232456115435</v>
      </c>
      <c r="AP17" s="401">
        <f>DB!X6*1000*$X17</f>
        <v>0.60191395285072147</v>
      </c>
      <c r="AQ17" s="400">
        <f>DB!Y6*1000*$X17</f>
        <v>10.031899214178676</v>
      </c>
      <c r="AR17" s="400">
        <f>DB!Z6*1000*$X17</f>
        <v>60.191395285072034</v>
      </c>
      <c r="AS17" s="400">
        <f>DB!AA6*1000*$X17</f>
        <v>60.191395285072034</v>
      </c>
      <c r="AT17" s="400">
        <f>DB!AB6*1000*$X17</f>
        <v>11.235727119880119</v>
      </c>
      <c r="AU17" s="400">
        <f>DB!AC6*1000*$X17</f>
        <v>16.051038742685868</v>
      </c>
      <c r="AV17" s="400">
        <f>DB!AD6*1000*$X17</f>
        <v>160.51038742685867</v>
      </c>
      <c r="AW17" s="401">
        <f>DB!AE6*1000*$X17</f>
        <v>3.6114837171043286</v>
      </c>
      <c r="AX17" s="401">
        <f>DB!AF6*$X17</f>
        <v>1.2038279057014429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0</v>
      </c>
      <c r="M18" s="224">
        <f>DB!AN7</f>
        <v>1</v>
      </c>
      <c r="N18" s="224">
        <f>DB!AO7</f>
        <v>1</v>
      </c>
      <c r="O18" s="224">
        <f>DB!AP7</f>
        <v>9</v>
      </c>
      <c r="P18" s="224">
        <f>DB!AQ7</f>
        <v>13</v>
      </c>
      <c r="Q18" s="224">
        <f>DB!AR7</f>
        <v>0</v>
      </c>
      <c r="R18" s="224">
        <f t="shared" si="0"/>
        <v>24</v>
      </c>
      <c r="S18" s="224">
        <f>DB!AS7</f>
        <v>0</v>
      </c>
      <c r="T18" s="225">
        <f>DB!C7</f>
        <v>24</v>
      </c>
      <c r="U18" s="335">
        <f>DB!E7</f>
        <v>2732.7</v>
      </c>
      <c r="V18" s="352">
        <f>DB!F7*1000</f>
        <v>10.5169741695652</v>
      </c>
      <c r="W18" s="177">
        <f t="shared" si="1"/>
        <v>113.8625</v>
      </c>
      <c r="X18" s="402">
        <v>1.0808703585943764</v>
      </c>
      <c r="Y18" s="400">
        <f t="shared" si="2"/>
        <v>11.367485641985732</v>
      </c>
      <c r="Z18" s="398">
        <f>DB!H7*$X18</f>
        <v>0.26524133164633446</v>
      </c>
      <c r="AA18" s="402">
        <f>DB!I7*$X18</f>
        <v>0.21067740056480289</v>
      </c>
      <c r="AB18" s="402">
        <f>DB!J7*$X18</f>
        <v>0.22462151628563878</v>
      </c>
      <c r="AC18" s="402">
        <f>DB!K7*$X18</f>
        <v>0.25667782579603865</v>
      </c>
      <c r="AD18" s="407">
        <f>DB!L7*$X18</f>
        <v>1160.7112239318863</v>
      </c>
      <c r="AE18" s="401">
        <f>DB!M7*$X18</f>
        <v>0.85256142314893102</v>
      </c>
      <c r="AF18" s="401">
        <f>DB!N7*$X18</f>
        <v>0.79572399493900225</v>
      </c>
      <c r="AG18" s="401">
        <f>DB!O7*$X18</f>
        <v>7.9572399493900228E-2</v>
      </c>
      <c r="AH18" s="401">
        <f>DB!P7*$X18</f>
        <v>6.252117103092163E-3</v>
      </c>
      <c r="AI18" s="401">
        <f>DB!Q7*$X18</f>
        <v>3.0692211233361542E-3</v>
      </c>
      <c r="AJ18" s="401">
        <f>DB!R7*$X18</f>
        <v>4.5469942567943041E-3</v>
      </c>
      <c r="AK18" s="402">
        <f>DB!S7*1000*$X18</f>
        <v>0.11367485641985731</v>
      </c>
      <c r="AL18" s="401">
        <f>DB!T7*$X18</f>
        <v>1.1367485641985732E-3</v>
      </c>
      <c r="AM18" s="400">
        <f>DB!U7*1000*$X18</f>
        <v>3.4102456925957303</v>
      </c>
      <c r="AN18" s="400">
        <f>DB!V7*1000*$X18</f>
        <v>1.5914479898780045</v>
      </c>
      <c r="AO18" s="400">
        <f>DB!W7*1000*$X18</f>
        <v>5.4563931081531551</v>
      </c>
      <c r="AP18" s="401">
        <f>DB!X7*1000*$X18</f>
        <v>0.34102456925957303</v>
      </c>
      <c r="AQ18" s="400">
        <f>DB!Y7*1000*$X18</f>
        <v>5.6837428209928769</v>
      </c>
      <c r="AR18" s="400">
        <f>DB!Z7*1000*$X18</f>
        <v>34.102456925957306</v>
      </c>
      <c r="AS18" s="400">
        <f>DB!AA7*1000*$X18</f>
        <v>34.102456925957306</v>
      </c>
      <c r="AT18" s="400">
        <f>DB!AB7*1000*$X18</f>
        <v>6.365791959512018</v>
      </c>
      <c r="AU18" s="400">
        <f>DB!AC7*1000*$X18</f>
        <v>9.0939885135885952</v>
      </c>
      <c r="AV18" s="400">
        <f>DB!AD7*1000*$X18</f>
        <v>90.939885135885959</v>
      </c>
      <c r="AW18" s="401">
        <f>DB!AE7*1000*$X18</f>
        <v>2.046147415557436</v>
      </c>
      <c r="AX18" s="401">
        <f>DB!AF7*$X18</f>
        <v>0.68204913851914495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1</v>
      </c>
      <c r="J19" s="224">
        <f>DB!AK8</f>
        <v>0</v>
      </c>
      <c r="K19" s="224">
        <f>DB!AL8</f>
        <v>0</v>
      </c>
      <c r="L19" s="224">
        <f>DB!AM8</f>
        <v>0</v>
      </c>
      <c r="M19" s="224">
        <f>DB!AN8</f>
        <v>1</v>
      </c>
      <c r="N19" s="224">
        <f>DB!AO8</f>
        <v>0</v>
      </c>
      <c r="O19" s="224">
        <f>DB!AP8</f>
        <v>3</v>
      </c>
      <c r="P19" s="224">
        <f>DB!AQ8</f>
        <v>3</v>
      </c>
      <c r="Q19" s="224">
        <f>DB!AR8</f>
        <v>0</v>
      </c>
      <c r="R19" s="224">
        <f t="shared" si="0"/>
        <v>8</v>
      </c>
      <c r="S19" s="224">
        <f>DB!AS8</f>
        <v>0</v>
      </c>
      <c r="T19" s="225">
        <f>DB!C8</f>
        <v>8</v>
      </c>
      <c r="U19" s="335">
        <f>DB!E8</f>
        <v>140.6</v>
      </c>
      <c r="V19" s="352">
        <f>DB!F8*1000</f>
        <v>0.57449159999999999</v>
      </c>
      <c r="W19" s="177">
        <f t="shared" si="1"/>
        <v>17.574999999999999</v>
      </c>
      <c r="X19" s="402">
        <v>1.0808703585943764</v>
      </c>
      <c r="Y19" s="400">
        <f t="shared" si="2"/>
        <v>0.62095094170145704</v>
      </c>
      <c r="Z19" s="398">
        <f>DB!H8*$X19</f>
        <v>1.3246953422964416E-2</v>
      </c>
      <c r="AA19" s="402">
        <f>DB!I8*$X19</f>
        <v>1.1156418585902845E-2</v>
      </c>
      <c r="AB19" s="402">
        <f>DB!J8*$X19</f>
        <v>1.1549687515647101E-2</v>
      </c>
      <c r="AC19" s="402">
        <f>DB!K8*$X19</f>
        <v>1.2460415563475906E-2</v>
      </c>
      <c r="AD19" s="407">
        <f>DB!L8*$X19</f>
        <v>63.404058755252379</v>
      </c>
      <c r="AE19" s="401">
        <f>DB!M8*$X19</f>
        <v>0.18690623345213858</v>
      </c>
      <c r="AF19" s="401">
        <f>DB!N8*$X19</f>
        <v>5.8990339461638418E-2</v>
      </c>
      <c r="AG19" s="401">
        <f>DB!O8*$X19</f>
        <v>4.3466565919101988E-3</v>
      </c>
      <c r="AH19" s="401">
        <f>DB!P8*$X19</f>
        <v>1.1177116950626227E-3</v>
      </c>
      <c r="AI19" s="401">
        <f>DB!Q8*$X19</f>
        <v>3.7257056502087424E-4</v>
      </c>
      <c r="AJ19" s="401">
        <f>DB!R8*$X19</f>
        <v>8.693313183820399E-4</v>
      </c>
      <c r="AK19" s="402">
        <f>DB!S8*1000*$X19</f>
        <v>3.3531350851878687E-2</v>
      </c>
      <c r="AL19" s="401">
        <f>DB!T8*$X19</f>
        <v>1.676567542593934E-2</v>
      </c>
      <c r="AM19" s="400">
        <f>DB!U8*1000*$X19</f>
        <v>0.62095094170145704</v>
      </c>
      <c r="AN19" s="400">
        <f>DB!V8*1000*$X19</f>
        <v>0.17386626367640798</v>
      </c>
      <c r="AO19" s="400">
        <f>DB!W8*1000*$X19</f>
        <v>0.31047547085072852</v>
      </c>
      <c r="AP19" s="401">
        <f>DB!X8*1000*$X19</f>
        <v>1.8628528251043712E-2</v>
      </c>
      <c r="AQ19" s="400">
        <f>DB!Y8*1000*$X19</f>
        <v>0.31047547085072852</v>
      </c>
      <c r="AR19" s="400">
        <f>DB!Z8*1000*$X19</f>
        <v>1.8628528251043712</v>
      </c>
      <c r="AS19" s="400">
        <f>DB!AA8*1000*$X19</f>
        <v>1.8628528251043712</v>
      </c>
      <c r="AT19" s="400">
        <f>DB!AB8*1000*$X19</f>
        <v>0.34773252735281596</v>
      </c>
      <c r="AU19" s="400">
        <f>DB!AC8*1000*$X19</f>
        <v>0.49676075336116571</v>
      </c>
      <c r="AV19" s="400">
        <f>DB!AD8*1000*$X19</f>
        <v>4.9676075336116563</v>
      </c>
      <c r="AW19" s="401">
        <f>DB!AE8*1000*$X19</f>
        <v>0.11177116950626226</v>
      </c>
      <c r="AX19" s="401">
        <f>DB!AF8*$X19</f>
        <v>3.7257056502087424E-2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0</v>
      </c>
      <c r="I20" s="224">
        <f>DB!AJ9</f>
        <v>0</v>
      </c>
      <c r="J20" s="224">
        <f>DB!AK9</f>
        <v>0</v>
      </c>
      <c r="K20" s="224">
        <f>DB!AL9</f>
        <v>0</v>
      </c>
      <c r="L20" s="224">
        <f>DB!AM9</f>
        <v>1</v>
      </c>
      <c r="M20" s="224">
        <f>DB!AN9</f>
        <v>0</v>
      </c>
      <c r="N20" s="224">
        <f>DB!AO9</f>
        <v>1</v>
      </c>
      <c r="O20" s="224">
        <f>DB!AP9</f>
        <v>7</v>
      </c>
      <c r="P20" s="224">
        <f>DB!AQ9</f>
        <v>3</v>
      </c>
      <c r="Q20" s="224">
        <f>DB!AR9</f>
        <v>1</v>
      </c>
      <c r="R20" s="224">
        <f t="shared" si="0"/>
        <v>13</v>
      </c>
      <c r="S20" s="224">
        <f>DB!AS9</f>
        <v>0</v>
      </c>
      <c r="T20" s="225">
        <f>DB!C9</f>
        <v>13</v>
      </c>
      <c r="U20" s="335">
        <f>DB!E9</f>
        <v>496.4</v>
      </c>
      <c r="V20" s="352">
        <f>DB!F9*1000</f>
        <v>1.8531604799999999</v>
      </c>
      <c r="W20" s="177">
        <f t="shared" si="1"/>
        <v>38.184615384615384</v>
      </c>
      <c r="X20" s="402">
        <v>1.0808703585943764</v>
      </c>
      <c r="Y20" s="400">
        <f t="shared" si="2"/>
        <v>2.0030262325505266</v>
      </c>
      <c r="Z20" s="398">
        <f>DB!H9*$X20</f>
        <v>4.0060524651010537E-2</v>
      </c>
      <c r="AA20" s="402">
        <f>DB!I9*$X20</f>
        <v>3.3757668772584876E-2</v>
      </c>
      <c r="AB20" s="402">
        <f>DB!J9*$X20</f>
        <v>3.5106373102502232E-2</v>
      </c>
      <c r="AC20" s="402">
        <f>DB!K9*$X20</f>
        <v>3.7363115991175824E-2</v>
      </c>
      <c r="AD20" s="407">
        <f>DB!L9*$X20</f>
        <v>204.52500255326919</v>
      </c>
      <c r="AE20" s="401">
        <f>DB!M9*$X20</f>
        <v>0.3264932759057359</v>
      </c>
      <c r="AF20" s="401">
        <f>DB!N9*$X20</f>
        <v>0.17826933469699688</v>
      </c>
      <c r="AG20" s="401">
        <f>DB!O9*$X20</f>
        <v>8.8133154232223187E-3</v>
      </c>
      <c r="AH20" s="401">
        <f>DB!P9*$X20</f>
        <v>1.3219973134833475E-3</v>
      </c>
      <c r="AI20" s="401">
        <f>DB!Q9*$X20</f>
        <v>4.0060524651010536E-4</v>
      </c>
      <c r="AJ20" s="401">
        <f>DB!R9*$X20</f>
        <v>1.0015131162752634E-3</v>
      </c>
      <c r="AK20" s="402">
        <f>DB!S9*1000*$X20</f>
        <v>2.0030262325505269E-2</v>
      </c>
      <c r="AL20" s="401">
        <f>DB!T9*$X20</f>
        <v>8.8133154232223176E-2</v>
      </c>
      <c r="AM20" s="400">
        <f>DB!U9*1000*$X20</f>
        <v>2.0030262325505266</v>
      </c>
      <c r="AN20" s="400">
        <f>DB!V9*1000*$X20</f>
        <v>0.56084734511414758</v>
      </c>
      <c r="AO20" s="400">
        <f>DB!W9*1000*$X20</f>
        <v>2.4036314790606323</v>
      </c>
      <c r="AP20" s="401">
        <f>DB!X9*1000*$X20</f>
        <v>6.0090786976515806E-2</v>
      </c>
      <c r="AQ20" s="400">
        <f>DB!Y9*1000*$X20</f>
        <v>1.0015131162752633</v>
      </c>
      <c r="AR20" s="400">
        <f>DB!Z9*1000*$X20</f>
        <v>6.0090786976515798</v>
      </c>
      <c r="AS20" s="400">
        <f>DB!AA9*1000*$X20</f>
        <v>6.0090786976515798</v>
      </c>
      <c r="AT20" s="400">
        <f>DB!AB9*1000*$X20</f>
        <v>1.1216946902282952</v>
      </c>
      <c r="AU20" s="400">
        <f>DB!AC9*1000*$X20</f>
        <v>1.6024209860404215</v>
      </c>
      <c r="AV20" s="400">
        <f>DB!AD9*1000*$X20</f>
        <v>16.024209860404213</v>
      </c>
      <c r="AW20" s="401">
        <f>DB!AE9*1000*$X20</f>
        <v>0.36054472185909486</v>
      </c>
      <c r="AX20" s="401">
        <f>DB!AF9*$X20</f>
        <v>0.1201815739530316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0</v>
      </c>
      <c r="L21" s="224">
        <f>DB!AM10</f>
        <v>4</v>
      </c>
      <c r="M21" s="224">
        <f>DB!AN10</f>
        <v>3</v>
      </c>
      <c r="N21" s="224">
        <f>DB!AO10</f>
        <v>5</v>
      </c>
      <c r="O21" s="224">
        <f>DB!AP10</f>
        <v>8</v>
      </c>
      <c r="P21" s="224">
        <f>DB!AQ10</f>
        <v>7</v>
      </c>
      <c r="Q21" s="224">
        <f>DB!AR10</f>
        <v>0</v>
      </c>
      <c r="R21" s="224">
        <f t="shared" si="0"/>
        <v>27</v>
      </c>
      <c r="S21" s="224">
        <f>DB!AS10</f>
        <v>0</v>
      </c>
      <c r="T21" s="225">
        <f>DB!C10</f>
        <v>27</v>
      </c>
      <c r="U21" s="335">
        <f>DB!E10</f>
        <v>6444</v>
      </c>
      <c r="V21" s="352">
        <f>DB!F10*1000</f>
        <v>26.434576800000002</v>
      </c>
      <c r="W21" s="177">
        <f t="shared" si="1"/>
        <v>238.66666666666666</v>
      </c>
      <c r="X21" s="402">
        <v>1.0808703585943764</v>
      </c>
      <c r="Y21" s="400">
        <f t="shared" si="2"/>
        <v>28.572350505106584</v>
      </c>
      <c r="Z21" s="398">
        <f>DB!H10*$X21</f>
        <v>0.70478464579262912</v>
      </c>
      <c r="AA21" s="402">
        <f>DB!I10*$X21</f>
        <v>0.59011427909880132</v>
      </c>
      <c r="AB21" s="402">
        <f>DB!J10*$X21</f>
        <v>0.61221023015608367</v>
      </c>
      <c r="AC21" s="402">
        <f>DB!K10*$X21</f>
        <v>0.6605927436780642</v>
      </c>
      <c r="AD21" s="407">
        <f>DB!L10*$X21</f>
        <v>2917.465565375423</v>
      </c>
      <c r="AE21" s="401">
        <f>DB!M10*$X21</f>
        <v>2.7715179989953387</v>
      </c>
      <c r="AF21" s="401">
        <f>DB!N10*$X21</f>
        <v>2.9572382772785311</v>
      </c>
      <c r="AG21" s="401">
        <f>DB!O10*$X21</f>
        <v>8.2859816464809097E-2</v>
      </c>
      <c r="AH21" s="401">
        <f>DB!P10*$X21</f>
        <v>1.9429198343472478E-2</v>
      </c>
      <c r="AI21" s="401">
        <f>DB!Q10*$X21</f>
        <v>5.7144701010213165E-3</v>
      </c>
      <c r="AJ21" s="401">
        <f>DB!R10*$X21</f>
        <v>1.4286175252553292E-2</v>
      </c>
      <c r="AK21" s="402">
        <f>DB!S10*1000*$X21</f>
        <v>1.8000580818217149</v>
      </c>
      <c r="AL21" s="401">
        <f>DB!T10*$X21</f>
        <v>4.9715889878885458</v>
      </c>
      <c r="AM21" s="400">
        <f>DB!U10*1000*$X21</f>
        <v>28.572350505106584</v>
      </c>
      <c r="AN21" s="400">
        <f>DB!V10*1000*$X21</f>
        <v>314.2958555561724</v>
      </c>
      <c r="AO21" s="400">
        <f>DB!W10*1000*$X21</f>
        <v>14.286175252553292</v>
      </c>
      <c r="AP21" s="401">
        <f>DB!X10*1000*$X21</f>
        <v>0.85717051515319742</v>
      </c>
      <c r="AQ21" s="400">
        <f>DB!Y10*1000*$X21</f>
        <v>14.286175252553292</v>
      </c>
      <c r="AR21" s="400">
        <f>DB!Z10*1000*$X21</f>
        <v>0</v>
      </c>
      <c r="AS21" s="400">
        <f>DB!AA10*1000*$X21</f>
        <v>85.717051515319739</v>
      </c>
      <c r="AT21" s="400">
        <f>DB!AB10*1000*$X21</f>
        <v>16.000516282859685</v>
      </c>
      <c r="AU21" s="400">
        <f>DB!AC10*1000*$X21</f>
        <v>22.857880404085268</v>
      </c>
      <c r="AV21" s="400">
        <f>DB!AD10*1000*$X21</f>
        <v>228.57880404085267</v>
      </c>
      <c r="AW21" s="401">
        <f>DB!AE10*1000*$X21</f>
        <v>5.1430230909191845</v>
      </c>
      <c r="AX21" s="401">
        <f>DB!AF10*$X21</f>
        <v>1.7143410303063951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1</v>
      </c>
      <c r="M22" s="224">
        <f>DB!AN11</f>
        <v>2</v>
      </c>
      <c r="N22" s="224">
        <f>DB!AO11</f>
        <v>1</v>
      </c>
      <c r="O22" s="224">
        <f>DB!AP11</f>
        <v>0</v>
      </c>
      <c r="P22" s="224">
        <f>DB!AQ11</f>
        <v>0</v>
      </c>
      <c r="Q22" s="224">
        <f>DB!AR11</f>
        <v>0</v>
      </c>
      <c r="R22" s="224">
        <f t="shared" si="0"/>
        <v>4</v>
      </c>
      <c r="S22" s="224">
        <f>DB!AS11</f>
        <v>0</v>
      </c>
      <c r="T22" s="225">
        <f>DB!C11</f>
        <v>4</v>
      </c>
      <c r="U22" s="335">
        <f>DB!E11</f>
        <v>1140</v>
      </c>
      <c r="V22" s="352">
        <f>DB!F11*1000</f>
        <v>9.20322</v>
      </c>
      <c r="W22" s="177">
        <f t="shared" si="1"/>
        <v>285</v>
      </c>
      <c r="X22" s="402">
        <v>1.0808703585943764</v>
      </c>
      <c r="Y22" s="400">
        <f t="shared" si="2"/>
        <v>9.9474877016229364</v>
      </c>
      <c r="Z22" s="398">
        <f>DB!H11*$X22</f>
        <v>0.96490630705742486</v>
      </c>
      <c r="AA22" s="402">
        <f>DB!I11*$X22</f>
        <v>0.69678835520634796</v>
      </c>
      <c r="AB22" s="402">
        <f>DB!J11*$X22</f>
        <v>0.78306623187175761</v>
      </c>
      <c r="AC22" s="402">
        <f>DB!K11*$X22</f>
        <v>0.90369609940010509</v>
      </c>
      <c r="AD22" s="407">
        <f>DB!L11*$X22</f>
        <v>1008.3867758012187</v>
      </c>
      <c r="AE22" s="401">
        <f>DB!M11*$X22</f>
        <v>24.679716987726508</v>
      </c>
      <c r="AF22" s="401">
        <f>DB!N11*$X22</f>
        <v>0.71621911451685139</v>
      </c>
      <c r="AG22" s="401">
        <f>DB!O11*$X22</f>
        <v>0.11638560610898836</v>
      </c>
      <c r="AH22" s="401">
        <f>DB!P11*$X22</f>
        <v>0.44763694657303216</v>
      </c>
      <c r="AI22" s="401">
        <f>DB!Q11*$X22</f>
        <v>0.17905477862921285</v>
      </c>
      <c r="AJ22" s="401">
        <f>DB!R11*$X22</f>
        <v>0.30837211875031101</v>
      </c>
      <c r="AK22" s="402">
        <f>DB!S11*1000*$X22</f>
        <v>1.5915980322596701</v>
      </c>
      <c r="AL22" s="401">
        <f>DB!T11*$X22</f>
        <v>0.53716433588763857</v>
      </c>
      <c r="AM22" s="400">
        <f>DB!U11*1000*$X22</f>
        <v>9.9474877016229364</v>
      </c>
      <c r="AN22" s="400">
        <f>DB!V11*1000*$X22</f>
        <v>1.3926482782272114</v>
      </c>
      <c r="AO22" s="400">
        <f>DB!W11*1000*$X22</f>
        <v>11.936985241947525</v>
      </c>
      <c r="AP22" s="401">
        <f>DB!X11*1000*$X22</f>
        <v>1.3926482782272114</v>
      </c>
      <c r="AQ22" s="400">
        <f>DB!Y11*1000*$X22</f>
        <v>4.9737438508114682</v>
      </c>
      <c r="AR22" s="400">
        <f>DB!Z11*1000*$X22</f>
        <v>29.842463104868813</v>
      </c>
      <c r="AS22" s="400">
        <f>DB!AA11*1000*$X22</f>
        <v>29.842463104868813</v>
      </c>
      <c r="AT22" s="400">
        <f>DB!AB11*1000*$X22</f>
        <v>5.5705931129088455</v>
      </c>
      <c r="AU22" s="400">
        <f>DB!AC11*1000*$X22</f>
        <v>7.9579901612983495</v>
      </c>
      <c r="AV22" s="400">
        <f>DB!AD11*1000*$X22</f>
        <v>79.579901612983491</v>
      </c>
      <c r="AW22" s="401">
        <f>DB!AE11*1000*$X22</f>
        <v>1.7905477862921286</v>
      </c>
      <c r="AX22" s="401">
        <f>DB!AF11*$X22</f>
        <v>0.59684926209737632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0</v>
      </c>
      <c r="O23" s="224">
        <f>DB!AP12</f>
        <v>1</v>
      </c>
      <c r="P23" s="224">
        <f>DB!AQ12</f>
        <v>0</v>
      </c>
      <c r="Q23" s="224">
        <f>DB!AR12</f>
        <v>0</v>
      </c>
      <c r="R23" s="224">
        <f t="shared" si="0"/>
        <v>1</v>
      </c>
      <c r="S23" s="224">
        <f>DB!AS12</f>
        <v>0</v>
      </c>
      <c r="T23" s="225">
        <f>DB!C12</f>
        <v>1</v>
      </c>
      <c r="U23" s="335">
        <f>DB!E12</f>
        <v>75</v>
      </c>
      <c r="V23" s="352">
        <f>DB!F12*1000</f>
        <v>0.60255000000000003</v>
      </c>
      <c r="W23" s="177">
        <f t="shared" si="1"/>
        <v>75</v>
      </c>
      <c r="X23" s="402">
        <v>1.0808703585943764</v>
      </c>
      <c r="Y23" s="400">
        <f t="shared" si="2"/>
        <v>0.65127843457104151</v>
      </c>
      <c r="Z23" s="398">
        <f>DB!H12*$X23</f>
        <v>6.1654358472725261E-2</v>
      </c>
      <c r="AA23" s="402">
        <f>DB!I12*$X23</f>
        <v>4.4013396608310981E-2</v>
      </c>
      <c r="AB23" s="402">
        <f>DB!J12*$X23</f>
        <v>4.9618733001852419E-2</v>
      </c>
      <c r="AC23" s="402">
        <f>DB!K12*$X23</f>
        <v>5.7342895235864964E-2</v>
      </c>
      <c r="AD23" s="407">
        <f>DB!L12*$X23</f>
        <v>66.02074619090105</v>
      </c>
      <c r="AE23" s="401">
        <f>DB!M12*$X23</f>
        <v>0.67928340725759628</v>
      </c>
      <c r="AF23" s="401">
        <f>DB!N12*$X23</f>
        <v>0.1426299771710581</v>
      </c>
      <c r="AG23" s="401">
        <f>DB!O12*$X23</f>
        <v>7.6199576844811854E-3</v>
      </c>
      <c r="AH23" s="401">
        <f>DB!P12*$X23</f>
        <v>1.8887074602560203E-2</v>
      </c>
      <c r="AI23" s="401">
        <f>DB!Q12*$X23</f>
        <v>7.554829841024081E-3</v>
      </c>
      <c r="AJ23" s="401">
        <f>DB!R12*$X23</f>
        <v>1.302556869142083E-2</v>
      </c>
      <c r="AK23" s="402">
        <f>DB!S12*1000*$X23</f>
        <v>0.2735369425198374</v>
      </c>
      <c r="AL23" s="401">
        <f>DB!T12*$X23</f>
        <v>6.2522729718819989E-2</v>
      </c>
      <c r="AM23" s="400">
        <f>DB!U12*1000*$X23</f>
        <v>2.3446023644557497</v>
      </c>
      <c r="AN23" s="400">
        <f>DB!V12*1000*$X23</f>
        <v>9.1178980839945814E-2</v>
      </c>
      <c r="AO23" s="400">
        <f>DB!W12*1000*$X23</f>
        <v>3.4517757032265202</v>
      </c>
      <c r="AP23" s="401">
        <f>DB!X12*1000*$X23</f>
        <v>5.4056110069396448</v>
      </c>
      <c r="AQ23" s="400">
        <f>DB!Y12*1000*$X23</f>
        <v>2.5399858948270619</v>
      </c>
      <c r="AR23" s="400">
        <f>DB!Z12*1000*$X23</f>
        <v>18.887074602560201</v>
      </c>
      <c r="AS23" s="400">
        <f>DB!AA12*1000*$X23</f>
        <v>20.840909906273328</v>
      </c>
      <c r="AT23" s="400">
        <f>DB!AB12*1000*$X23</f>
        <v>0.36471592335978326</v>
      </c>
      <c r="AU23" s="400">
        <f>DB!AC12*1000*$X23</f>
        <v>0.5470738850396748</v>
      </c>
      <c r="AV23" s="400">
        <f>DB!AD12*1000*$X23</f>
        <v>235.11151488014599</v>
      </c>
      <c r="AW23" s="401">
        <f>DB!AE12*1000*$X23</f>
        <v>4.1681819812546657</v>
      </c>
      <c r="AX23" s="401">
        <f>DB!AF12*$X23</f>
        <v>3.9076706074262488E-2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1</v>
      </c>
      <c r="K24" s="227">
        <f>DB!AL13</f>
        <v>0</v>
      </c>
      <c r="L24" s="227">
        <f>DB!AM13</f>
        <v>2</v>
      </c>
      <c r="M24" s="227">
        <f>DB!AN13</f>
        <v>6</v>
      </c>
      <c r="N24" s="227">
        <f>DB!AO13</f>
        <v>4</v>
      </c>
      <c r="O24" s="227">
        <f>DB!AP13</f>
        <v>3</v>
      </c>
      <c r="P24" s="227">
        <f>DB!AQ13</f>
        <v>2</v>
      </c>
      <c r="Q24" s="227">
        <f>DB!AR13</f>
        <v>0</v>
      </c>
      <c r="R24" s="227">
        <f t="shared" si="0"/>
        <v>18</v>
      </c>
      <c r="S24" s="227">
        <f>DB!AS13</f>
        <v>0</v>
      </c>
      <c r="T24" s="228">
        <f>DB!C13</f>
        <v>18</v>
      </c>
      <c r="U24" s="336">
        <f>DB!E13</f>
        <v>3077.4</v>
      </c>
      <c r="V24" s="353">
        <f>DB!F13*1000</f>
        <v>24.500939914285699</v>
      </c>
      <c r="W24" s="204">
        <f t="shared" si="1"/>
        <v>170.96666666666667</v>
      </c>
      <c r="X24" s="408">
        <v>1.0808703585943764</v>
      </c>
      <c r="Y24" s="411">
        <f t="shared" si="2"/>
        <v>26.482339711053253</v>
      </c>
      <c r="Z24" s="399">
        <f>DB!H13*$X24</f>
        <v>1.8184539934923292</v>
      </c>
      <c r="AA24" s="408">
        <f>DB!I13*$X24</f>
        <v>1.2861589653001506</v>
      </c>
      <c r="AB24" s="408">
        <f>DB!J13*$X24</f>
        <v>1.4459357482235085</v>
      </c>
      <c r="AC24" s="408">
        <f>DB!K13*$X24</f>
        <v>1.6833940609659546</v>
      </c>
      <c r="AD24" s="409">
        <f>DB!L13*$X24</f>
        <v>2684.541258849184</v>
      </c>
      <c r="AE24" s="410">
        <f>DB!M13*$X24</f>
        <v>21.636071543930491</v>
      </c>
      <c r="AF24" s="410">
        <f>DB!N13*$X24</f>
        <v>2.9925043873490242</v>
      </c>
      <c r="AG24" s="410">
        <f>DB!O13*$X24</f>
        <v>0.26217516313942785</v>
      </c>
      <c r="AH24" s="410">
        <f>DB!P13*$X24</f>
        <v>0.71502317219843792</v>
      </c>
      <c r="AI24" s="410">
        <f>DB!Q13*$X24</f>
        <v>0.29130573682158611</v>
      </c>
      <c r="AJ24" s="410">
        <f>DB!R13*$X24</f>
        <v>0.50316445451001257</v>
      </c>
      <c r="AK24" s="408">
        <f>DB!S13*1000*$X24</f>
        <v>7.6798785162054513</v>
      </c>
      <c r="AL24" s="410">
        <f>DB!T13*$X24</f>
        <v>1.4300463443968781</v>
      </c>
      <c r="AM24" s="411">
        <f>DB!U13*1000*$X24</f>
        <v>5.2964679422106506</v>
      </c>
      <c r="AN24" s="411">
        <f>DB!V13*1000*$X24</f>
        <v>2.6482339711053253</v>
      </c>
      <c r="AO24" s="411">
        <f>DB!W13*1000*$X24</f>
        <v>317.78807653263965</v>
      </c>
      <c r="AP24" s="410">
        <f>DB!X13*1000*$X24</f>
        <v>3.7075275595474579</v>
      </c>
      <c r="AQ24" s="411">
        <f>DB!Y13*1000*$X24</f>
        <v>13.24116985552668</v>
      </c>
      <c r="AR24" s="411">
        <f>DB!Z13*1000*$X24</f>
        <v>1297.6346458416101</v>
      </c>
      <c r="AS24" s="411">
        <f>DB!AA13*1000*$X24</f>
        <v>0</v>
      </c>
      <c r="AT24" s="411">
        <f>DB!AB13*1000*$X24</f>
        <v>14.830110238189832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15.518651070677185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25</v>
      </c>
      <c r="I25" s="230">
        <f t="shared" si="3"/>
        <v>70</v>
      </c>
      <c r="J25" s="230">
        <f t="shared" si="3"/>
        <v>43</v>
      </c>
      <c r="K25" s="230">
        <f t="shared" si="3"/>
        <v>113</v>
      </c>
      <c r="L25" s="230">
        <f t="shared" si="3"/>
        <v>141</v>
      </c>
      <c r="M25" s="230">
        <f t="shared" si="3"/>
        <v>500</v>
      </c>
      <c r="N25" s="230">
        <f t="shared" si="3"/>
        <v>833</v>
      </c>
      <c r="O25" s="230">
        <f t="shared" si="3"/>
        <v>1683</v>
      </c>
      <c r="P25" s="230">
        <f t="shared" si="3"/>
        <v>1790</v>
      </c>
      <c r="Q25" s="230">
        <f t="shared" si="3"/>
        <v>272</v>
      </c>
      <c r="R25" s="230">
        <f t="shared" si="3"/>
        <v>5470</v>
      </c>
      <c r="S25" s="230">
        <f t="shared" si="3"/>
        <v>6</v>
      </c>
      <c r="T25" s="231">
        <f>SUM(T13:T24)</f>
        <v>5476</v>
      </c>
      <c r="U25" s="337">
        <f>SUM(U13:U24)</f>
        <v>140912.46000000069</v>
      </c>
      <c r="V25" s="354">
        <f>SUM(V13:V24)</f>
        <v>584.10728884143396</v>
      </c>
      <c r="W25" s="232"/>
      <c r="X25" s="396"/>
      <c r="Y25" s="445">
        <f>SUM(Y13:Y24)</f>
        <v>631.34425474762975</v>
      </c>
      <c r="Z25" s="447">
        <f t="shared" ref="Z25:AX25" si="4">SUM(Z13:Z24)</f>
        <v>26.796751775771639</v>
      </c>
      <c r="AA25" s="448">
        <f t="shared" si="4"/>
        <v>19.232044235059174</v>
      </c>
      <c r="AB25" s="448">
        <f t="shared" si="4"/>
        <v>21.2973475258459</v>
      </c>
      <c r="AC25" s="448">
        <f t="shared" si="4"/>
        <v>24.789500740588128</v>
      </c>
      <c r="AD25" s="444">
        <f>SUM(AD13:AD24)</f>
        <v>64423.105861843185</v>
      </c>
      <c r="AE25" s="449">
        <f t="shared" si="4"/>
        <v>387.31005341536803</v>
      </c>
      <c r="AF25" s="449">
        <f t="shared" si="4"/>
        <v>58.529161440499607</v>
      </c>
      <c r="AG25" s="449">
        <f t="shared" si="4"/>
        <v>4.0206195206477657</v>
      </c>
      <c r="AH25" s="449">
        <f t="shared" si="4"/>
        <v>15.277260682579598</v>
      </c>
      <c r="AI25" s="449">
        <f t="shared" si="4"/>
        <v>7.5051914546611718</v>
      </c>
      <c r="AJ25" s="449">
        <f t="shared" si="4"/>
        <v>8.1318876442083017</v>
      </c>
      <c r="AK25" s="448">
        <f>SUM(AK13:AK24)</f>
        <v>42.187393827496273</v>
      </c>
      <c r="AL25" s="449">
        <f t="shared" si="4"/>
        <v>13.001045954028614</v>
      </c>
      <c r="AM25" s="445">
        <f>SUM(AM13:AM24)</f>
        <v>5477.6377404640798</v>
      </c>
      <c r="AN25" s="445">
        <f>SUM(AN13:AN24)</f>
        <v>465.45451095238019</v>
      </c>
      <c r="AO25" s="445">
        <f t="shared" ref="AO25" si="5">SUM(AO13:AO24)</f>
        <v>850.84644044096012</v>
      </c>
      <c r="AP25" s="449">
        <f>SUM(AP13:AP24)</f>
        <v>235.85619047445238</v>
      </c>
      <c r="AQ25" s="445">
        <f t="shared" ref="AQ25" si="6">SUM(AQ13:AQ24)</f>
        <v>2128.189213555991</v>
      </c>
      <c r="AR25" s="445">
        <f>SUM(AR13:AR24)</f>
        <v>3749.896184395217</v>
      </c>
      <c r="AS25" s="445">
        <f>SUM(AS13:AS24)</f>
        <v>14196.515918768173</v>
      </c>
      <c r="AT25" s="445">
        <f t="shared" si="4"/>
        <v>353.55278265867003</v>
      </c>
      <c r="AU25" s="445">
        <f t="shared" si="4"/>
        <v>483.91558316664344</v>
      </c>
      <c r="AV25" s="445">
        <f>SUM(AV13:AV24)</f>
        <v>13458.004424912639</v>
      </c>
      <c r="AW25" s="449">
        <f>SUM(AW13:AW24)</f>
        <v>112.92609656961491</v>
      </c>
      <c r="AX25" s="449">
        <f t="shared" si="4"/>
        <v>410.33861584549572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458</v>
      </c>
      <c r="I27" s="224">
        <f>DB!AJ14</f>
        <v>476</v>
      </c>
      <c r="J27" s="224">
        <f>DB!AK14</f>
        <v>39</v>
      </c>
      <c r="K27" s="224">
        <f>DB!AL14</f>
        <v>262</v>
      </c>
      <c r="L27" s="224">
        <f>DB!AM14</f>
        <v>67</v>
      </c>
      <c r="M27" s="224">
        <f>DB!AN14</f>
        <v>109</v>
      </c>
      <c r="N27" s="224">
        <f>DB!AO14</f>
        <v>304</v>
      </c>
      <c r="O27" s="224">
        <f>DB!AP14</f>
        <v>825</v>
      </c>
      <c r="P27" s="224">
        <f>DB!AQ14</f>
        <v>1282</v>
      </c>
      <c r="Q27" s="224">
        <f>DB!AR14</f>
        <v>205</v>
      </c>
      <c r="R27" s="224">
        <f>SUM(H27:Q27)</f>
        <v>4027</v>
      </c>
      <c r="S27" s="224">
        <f>DB!AS14</f>
        <v>265</v>
      </c>
      <c r="T27" s="225">
        <f>DB!C14</f>
        <v>4292</v>
      </c>
      <c r="U27" s="335">
        <f>DB!E14</f>
        <v>27366.31</v>
      </c>
      <c r="V27" s="352">
        <f>DB!F14*1000</f>
        <v>70.417772611557197</v>
      </c>
      <c r="W27" s="177">
        <f>IF(T27=0,0,U27/T27)</f>
        <v>6.3761206896551723</v>
      </c>
      <c r="X27" s="402">
        <v>1.0808703585943764</v>
      </c>
      <c r="Y27" s="400">
        <f t="shared" ref="Y27:Y35" si="7">V27*X27</f>
        <v>76.112483134071084</v>
      </c>
      <c r="Z27" s="398">
        <f>DB!H14*$X27</f>
        <v>6.2158527892823203</v>
      </c>
      <c r="AA27" s="402">
        <f>DB!I14*$X27</f>
        <v>5.7145252337056309</v>
      </c>
      <c r="AB27" s="402">
        <f>DB!J14*$X27</f>
        <v>5.9651890114940995</v>
      </c>
      <c r="AC27" s="402">
        <f>DB!K14*$X27</f>
        <v>6.1468441379074736</v>
      </c>
      <c r="AD27" s="407">
        <f>DB!L14*$X27</f>
        <v>7771.6934278536519</v>
      </c>
      <c r="AE27" s="401">
        <f>DB!M14*$X27</f>
        <v>218.59505156104646</v>
      </c>
      <c r="AF27" s="401">
        <f>DB!N14*$X27</f>
        <v>4.0339616061056578</v>
      </c>
      <c r="AG27" s="401">
        <f>DB!O14*$X27</f>
        <v>0.33489492578990343</v>
      </c>
      <c r="AH27" s="401">
        <f>DB!P14*$X27</f>
        <v>30.064430837958412</v>
      </c>
      <c r="AI27" s="401">
        <f>DB!Q14*$X27</f>
        <v>17.201421188300468</v>
      </c>
      <c r="AJ27" s="401">
        <f>DB!R14*$X27</f>
        <v>20.778707895601173</v>
      </c>
      <c r="AK27" s="402">
        <f>DB!S14*1000*$X27</f>
        <v>11.416872470110578</v>
      </c>
      <c r="AL27" s="401">
        <f>DB!T14*$X27</f>
        <v>75.3513583027257</v>
      </c>
      <c r="AM27" s="400">
        <f>DB!U14*1000*$X27</f>
        <v>76.112483134071084</v>
      </c>
      <c r="AN27" s="400">
        <f>DB!V14*1000*$X27</f>
        <v>205.50370446198608</v>
      </c>
      <c r="AO27" s="400">
        <f>DB!W14*1000*$X27</f>
        <v>27.400493928263657</v>
      </c>
      <c r="AP27" s="401">
        <f>DB!X14*1000*$X27</f>
        <v>2.5117119434243373</v>
      </c>
      <c r="AQ27" s="400">
        <f>DB!Y14*1000*$X27</f>
        <v>144.61371795472999</v>
      </c>
      <c r="AR27" s="400">
        <f>DB!Z14*1000*$X27</f>
        <v>1826.6995952177137</v>
      </c>
      <c r="AS27" s="400">
        <f>DB!AA14*1000*$X27</f>
        <v>296.83868422287071</v>
      </c>
      <c r="AT27" s="400">
        <f>DB!AB14*1000*$X27</f>
        <v>42.62299055507934</v>
      </c>
      <c r="AU27" s="400">
        <f>DB!AC14*1000*$X27</f>
        <v>137.00246964132583</v>
      </c>
      <c r="AV27" s="400">
        <f>DB!AD14*1000*$X27</f>
        <v>1522.2496626814172</v>
      </c>
      <c r="AW27" s="401">
        <f>DB!AE14*1000*$X27</f>
        <v>13.700246964131829</v>
      </c>
      <c r="AX27" s="401">
        <f>DB!AF14*$X27</f>
        <v>5.7845487181893738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183</v>
      </c>
      <c r="I28" s="224">
        <f>DB!AJ15</f>
        <v>432</v>
      </c>
      <c r="J28" s="224">
        <f>DB!AK15</f>
        <v>191</v>
      </c>
      <c r="K28" s="224">
        <f>DB!AL15</f>
        <v>648</v>
      </c>
      <c r="L28" s="224">
        <f>DB!AM15</f>
        <v>303</v>
      </c>
      <c r="M28" s="224">
        <f>DB!AN15</f>
        <v>1118</v>
      </c>
      <c r="N28" s="224">
        <f>DB!AO15</f>
        <v>1330</v>
      </c>
      <c r="O28" s="224">
        <f>DB!AP15</f>
        <v>1814</v>
      </c>
      <c r="P28" s="224">
        <f>DB!AQ15</f>
        <v>1167</v>
      </c>
      <c r="Q28" s="224">
        <f>DB!AR15</f>
        <v>185</v>
      </c>
      <c r="R28" s="224">
        <f t="shared" ref="R28:R35" si="8">SUM(H28:Q28)</f>
        <v>7371</v>
      </c>
      <c r="S28" s="224">
        <f>DB!AS15</f>
        <v>1</v>
      </c>
      <c r="T28" s="225">
        <f>DB!C15</f>
        <v>7372</v>
      </c>
      <c r="U28" s="335">
        <f>DB!E15</f>
        <v>55317.4399999999</v>
      </c>
      <c r="V28" s="352">
        <f>DB!F15*1000</f>
        <v>159.830188049453</v>
      </c>
      <c r="W28" s="177">
        <f t="shared" ref="W28:W35" si="9">IF(T28=0,0,U28/T28)</f>
        <v>7.5037221920781203</v>
      </c>
      <c r="X28" s="402">
        <v>1.0808703585943764</v>
      </c>
      <c r="Y28" s="400">
        <f t="shared" si="7"/>
        <v>172.75571267121887</v>
      </c>
      <c r="Z28" s="398">
        <f>DB!H15*$X28</f>
        <v>20.845855995660635</v>
      </c>
      <c r="AA28" s="402">
        <f>DB!I15*$X28</f>
        <v>19.192007973020701</v>
      </c>
      <c r="AB28" s="402">
        <f>DB!J15*$X28</f>
        <v>20.018931984341588</v>
      </c>
      <c r="AC28" s="402">
        <f>DB!K15*$X28</f>
        <v>20.653521302220327</v>
      </c>
      <c r="AD28" s="407">
        <f>DB!L15*$X28</f>
        <v>17639.74030943212</v>
      </c>
      <c r="AE28" s="401">
        <f>DB!M15*$X28</f>
        <v>376.60745362326418</v>
      </c>
      <c r="AF28" s="401">
        <f>DB!N15*$X28</f>
        <v>10.538098472944489</v>
      </c>
      <c r="AG28" s="401">
        <f>DB!O15*$X28</f>
        <v>1.727557126712113</v>
      </c>
      <c r="AH28" s="401">
        <f>DB!P15*$X28</f>
        <v>58.218675170201237</v>
      </c>
      <c r="AI28" s="401">
        <f>DB!Q15*$X28</f>
        <v>21.594464083902118</v>
      </c>
      <c r="AJ28" s="401">
        <f>DB!R15*$X28</f>
        <v>46.644042421227681</v>
      </c>
      <c r="AK28" s="402">
        <f>DB!S15*1000*$X28</f>
        <v>1.3302189875683768</v>
      </c>
      <c r="AL28" s="401">
        <f>DB!T15*$X28</f>
        <v>155.13462997875044</v>
      </c>
      <c r="AM28" s="400">
        <f>DB!U15*1000*$X28</f>
        <v>932.88084842463684</v>
      </c>
      <c r="AN28" s="400">
        <f>DB!V15*1000*$X28</f>
        <v>310.96028280819678</v>
      </c>
      <c r="AO28" s="400">
        <f>DB!W15*1000*$X28</f>
        <v>60.464499434927525</v>
      </c>
      <c r="AP28" s="401">
        <f>DB!X15*1000*$X28</f>
        <v>32.823585407532271</v>
      </c>
      <c r="AQ28" s="400">
        <f>DB!Y15*1000*$X28</f>
        <v>152.02502715067624</v>
      </c>
      <c r="AR28" s="400">
        <f>DB!Z15*1000*$X28</f>
        <v>39.733813914377542</v>
      </c>
      <c r="AS28" s="400">
        <f>DB!AA15*1000*$X28</f>
        <v>518.26713801365338</v>
      </c>
      <c r="AT28" s="400">
        <f>DB!AB15*1000*$X28</f>
        <v>96.743199095888968</v>
      </c>
      <c r="AU28" s="400">
        <f>DB!AC15*1000*$X28</f>
        <v>190.0312839383318</v>
      </c>
      <c r="AV28" s="400">
        <f>DB!AD15*1000*$X28</f>
        <v>380.06256787666359</v>
      </c>
      <c r="AW28" s="401">
        <f>DB!AE15*1000*$X28</f>
        <v>5.3554270928077923</v>
      </c>
      <c r="AX28" s="401">
        <f>DB!AF15*$X28</f>
        <v>7.0829842195200241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399</v>
      </c>
      <c r="I29" s="224">
        <f>DB!AJ16</f>
        <v>411</v>
      </c>
      <c r="J29" s="224">
        <f>DB!AK16</f>
        <v>28</v>
      </c>
      <c r="K29" s="224">
        <f>DB!AL16</f>
        <v>125</v>
      </c>
      <c r="L29" s="224">
        <f>DB!AM16</f>
        <v>168</v>
      </c>
      <c r="M29" s="224">
        <f>DB!AN16</f>
        <v>584</v>
      </c>
      <c r="N29" s="224">
        <f>DB!AO16</f>
        <v>1343</v>
      </c>
      <c r="O29" s="224">
        <f>DB!AP16</f>
        <v>3586</v>
      </c>
      <c r="P29" s="224">
        <f>DB!AQ16</f>
        <v>3891</v>
      </c>
      <c r="Q29" s="224">
        <f>DB!AR16</f>
        <v>508</v>
      </c>
      <c r="R29" s="224">
        <f t="shared" si="8"/>
        <v>11043</v>
      </c>
      <c r="S29" s="224">
        <f>DB!AS16</f>
        <v>3</v>
      </c>
      <c r="T29" s="225">
        <f>DB!C16</f>
        <v>11046</v>
      </c>
      <c r="U29" s="335">
        <f>DB!E16</f>
        <v>75011.909999999902</v>
      </c>
      <c r="V29" s="352">
        <f>DB!F16*1000</f>
        <v>174.52924549714598</v>
      </c>
      <c r="W29" s="177">
        <f t="shared" si="9"/>
        <v>6.7908663769690296</v>
      </c>
      <c r="X29" s="402">
        <v>1.0808703585943764</v>
      </c>
      <c r="Y29" s="400">
        <f t="shared" si="7"/>
        <v>188.64348816570612</v>
      </c>
      <c r="Z29" s="398">
        <f>DB!H16*$X29</f>
        <v>14.085380449707968</v>
      </c>
      <c r="AA29" s="402">
        <f>DB!I16*$X29</f>
        <v>12.928367055624713</v>
      </c>
      <c r="AB29" s="402">
        <f>DB!J16*$X29</f>
        <v>13.506873752666015</v>
      </c>
      <c r="AC29" s="402">
        <f>DB!K16*$X29</f>
        <v>13.94075377544721</v>
      </c>
      <c r="AD29" s="407">
        <f>DB!L16*$X29</f>
        <v>19262.009289625563</v>
      </c>
      <c r="AE29" s="401">
        <f>DB!M16*$X29</f>
        <v>593.66105725750276</v>
      </c>
      <c r="AF29" s="401">
        <f>DB!N16*$X29</f>
        <v>9.5264961523698659</v>
      </c>
      <c r="AG29" s="401">
        <f>DB!O16*$X29</f>
        <v>1.6977913934914266</v>
      </c>
      <c r="AH29" s="401">
        <f>DB!P16*$X29</f>
        <v>54.140681103565875</v>
      </c>
      <c r="AI29" s="401">
        <f>DB!Q16*$X29</f>
        <v>25.655514390543868</v>
      </c>
      <c r="AJ29" s="401">
        <f>DB!R16*$X29</f>
        <v>9.6208178964528663</v>
      </c>
      <c r="AK29" s="402">
        <f>DB!S16*1000*$X29</f>
        <v>20.750783698230425</v>
      </c>
      <c r="AL29" s="401">
        <f>DB!T16*$X29</f>
        <v>103.94256197932307</v>
      </c>
      <c r="AM29" s="400">
        <f>DB!U16*1000*$X29</f>
        <v>188.64348816570612</v>
      </c>
      <c r="AN29" s="400">
        <f>DB!V16*1000*$X29</f>
        <v>358.42262751488443</v>
      </c>
      <c r="AO29" s="400">
        <f>DB!W16*1000*$X29</f>
        <v>11.318609289944249</v>
      </c>
      <c r="AP29" s="401">
        <f>DB!X16*1000*$X29</f>
        <v>6.2252351094695806</v>
      </c>
      <c r="AQ29" s="400">
        <f>DB!Y16*1000*$X29</f>
        <v>358.42262751488443</v>
      </c>
      <c r="AR29" s="400">
        <f>DB!Z16*1000*$X29</f>
        <v>4527.443715977538</v>
      </c>
      <c r="AS29" s="400">
        <f>DB!AA16*1000*$X29</f>
        <v>735.70960384634873</v>
      </c>
      <c r="AT29" s="400">
        <f>DB!AB16*1000*$X29</f>
        <v>105.64035337281062</v>
      </c>
      <c r="AU29" s="400">
        <f>DB!AC16*1000*$X29</f>
        <v>339.55827869832427</v>
      </c>
      <c r="AV29" s="400">
        <f>DB!AD16*1000*$X29</f>
        <v>3772.8697633147822</v>
      </c>
      <c r="AW29" s="401">
        <f>DB!AE16*1000*$X29</f>
        <v>33.955827869833179</v>
      </c>
      <c r="AX29" s="401">
        <f>DB!AF16*$X29</f>
        <v>14.336905100595619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9</v>
      </c>
      <c r="I30" s="224">
        <f>DB!AJ17</f>
        <v>3</v>
      </c>
      <c r="J30" s="224">
        <f>DB!AK17</f>
        <v>1</v>
      </c>
      <c r="K30" s="224">
        <f>DB!AL17</f>
        <v>1</v>
      </c>
      <c r="L30" s="224">
        <f>DB!AM17</f>
        <v>0</v>
      </c>
      <c r="M30" s="224">
        <f>DB!AN17</f>
        <v>3</v>
      </c>
      <c r="N30" s="224">
        <f>DB!AO17</f>
        <v>5</v>
      </c>
      <c r="O30" s="224">
        <f>DB!AP17</f>
        <v>21</v>
      </c>
      <c r="P30" s="224">
        <f>DB!AQ17</f>
        <v>20</v>
      </c>
      <c r="Q30" s="224">
        <f>DB!AR17</f>
        <v>7</v>
      </c>
      <c r="R30" s="224">
        <f t="shared" si="8"/>
        <v>70</v>
      </c>
      <c r="S30" s="224">
        <f>DB!AS17</f>
        <v>0</v>
      </c>
      <c r="T30" s="225">
        <f>DB!C17</f>
        <v>70</v>
      </c>
      <c r="U30" s="335">
        <f>DB!E17</f>
        <v>499.1</v>
      </c>
      <c r="V30" s="352">
        <f>DB!F17*1000</f>
        <v>1.4078234783432</v>
      </c>
      <c r="W30" s="177">
        <f t="shared" si="9"/>
        <v>7.13</v>
      </c>
      <c r="X30" s="402">
        <v>1.0808703585943764</v>
      </c>
      <c r="Y30" s="400">
        <f t="shared" si="7"/>
        <v>1.5216746678743969</v>
      </c>
      <c r="Z30" s="398">
        <f>DB!H17*$X30</f>
        <v>4.6157464925523188E-2</v>
      </c>
      <c r="AA30" s="402">
        <f>DB!I17*$X30</f>
        <v>4.2789491660627954E-2</v>
      </c>
      <c r="AB30" s="402">
        <f>DB!J17*$X30</f>
        <v>4.4473478293075568E-2</v>
      </c>
      <c r="AC30" s="402">
        <f>DB!K17*$X30</f>
        <v>4.5863274489734165E-2</v>
      </c>
      <c r="AD30" s="407">
        <f>DB!L17*$X30</f>
        <v>155.37515698731843</v>
      </c>
      <c r="AE30" s="401">
        <f>DB!M17*$X30</f>
        <v>0.37737531763284871</v>
      </c>
      <c r="AF30" s="401">
        <f>DB!N17*$X30</f>
        <v>0.18640514681461254</v>
      </c>
      <c r="AG30" s="401">
        <f>DB!O17*$X30</f>
        <v>1.0651722675120746E-2</v>
      </c>
      <c r="AH30" s="401">
        <f>DB!P17*$X30</f>
        <v>1.5216746678743969E-2</v>
      </c>
      <c r="AI30" s="401">
        <f>DB!Q17*$X30</f>
        <v>2.2825120018115847E-3</v>
      </c>
      <c r="AJ30" s="401">
        <f>DB!R17*$X30</f>
        <v>3.8041866696859813E-3</v>
      </c>
      <c r="AK30" s="402">
        <f>DB!S17*1000*$X30</f>
        <v>1.5216746678743969E-2</v>
      </c>
      <c r="AL30" s="401">
        <f>DB!T17*$X30</f>
        <v>1.5216746678743968E-4</v>
      </c>
      <c r="AM30" s="400">
        <f>DB!U17*1000*$X30</f>
        <v>1.6738421346618257</v>
      </c>
      <c r="AN30" s="400">
        <f>DB!V17*1000*$X30</f>
        <v>0.21303445350241451</v>
      </c>
      <c r="AO30" s="400">
        <f>DB!W17*1000*$X30</f>
        <v>3.1955168025362225E-2</v>
      </c>
      <c r="AP30" s="401">
        <f>DB!X17*1000*$X30</f>
        <v>4.5650240036231693E-2</v>
      </c>
      <c r="AQ30" s="400">
        <f>DB!Y17*1000*$X30</f>
        <v>0.76083733393719644</v>
      </c>
      <c r="AR30" s="400">
        <f>DB!Z17*1000*$X30</f>
        <v>4.5650240036231802</v>
      </c>
      <c r="AS30" s="400">
        <f>DB!AA17*1000*$X30</f>
        <v>4.5650240036231802</v>
      </c>
      <c r="AT30" s="400">
        <f>DB!AB17*1000*$X30</f>
        <v>0.85213781400966004</v>
      </c>
      <c r="AU30" s="400">
        <f>DB!AC17*1000*$X30</f>
        <v>1.2173397342995174</v>
      </c>
      <c r="AV30" s="400">
        <f>DB!AD17*1000*$X30</f>
        <v>12.173397342995175</v>
      </c>
      <c r="AW30" s="401">
        <f>DB!AE17*1000*$X30</f>
        <v>0.27390144021739038</v>
      </c>
      <c r="AX30" s="401">
        <f>DB!AF17*$X30</f>
        <v>9.1300480072463497E-2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234</v>
      </c>
      <c r="I31" s="224">
        <f>DB!AJ18</f>
        <v>159</v>
      </c>
      <c r="J31" s="224">
        <f>DB!AK18</f>
        <v>71</v>
      </c>
      <c r="K31" s="224">
        <f>DB!AL18</f>
        <v>87</v>
      </c>
      <c r="L31" s="224">
        <f>DB!AM18</f>
        <v>41</v>
      </c>
      <c r="M31" s="224">
        <f>DB!AN18</f>
        <v>85</v>
      </c>
      <c r="N31" s="224">
        <f>DB!AO18</f>
        <v>173</v>
      </c>
      <c r="O31" s="224">
        <f>DB!AP18</f>
        <v>140</v>
      </c>
      <c r="P31" s="224">
        <f>DB!AQ18</f>
        <v>113</v>
      </c>
      <c r="Q31" s="224">
        <f>DB!AR18</f>
        <v>8</v>
      </c>
      <c r="R31" s="224">
        <f t="shared" si="8"/>
        <v>1111</v>
      </c>
      <c r="S31" s="224">
        <f>DB!AS18</f>
        <v>2</v>
      </c>
      <c r="T31" s="225">
        <f>DB!C18</f>
        <v>1113</v>
      </c>
      <c r="U31" s="335">
        <f>DB!E18</f>
        <v>9686</v>
      </c>
      <c r="V31" s="352">
        <f>DB!F18*1000</f>
        <v>13.4118011180122</v>
      </c>
      <c r="W31" s="177">
        <f t="shared" si="9"/>
        <v>8.702605570530098</v>
      </c>
      <c r="X31" s="402">
        <v>1.0808703585943764</v>
      </c>
      <c r="Y31" s="400">
        <f t="shared" si="7"/>
        <v>14.496418283822305</v>
      </c>
      <c r="Z31" s="398">
        <f>DB!H18*$X31</f>
        <v>2.2566091128483792</v>
      </c>
      <c r="AA31" s="402">
        <f>DB!I18*$X31</f>
        <v>2.0731811001637488</v>
      </c>
      <c r="AB31" s="402">
        <f>DB!J18*$X31</f>
        <v>2.1624790367920781</v>
      </c>
      <c r="AC31" s="402">
        <f>DB!K18*$X31</f>
        <v>2.2318685589773271</v>
      </c>
      <c r="AD31" s="407">
        <f>DB!L18*$X31</f>
        <v>1480.200278124539</v>
      </c>
      <c r="AE31" s="401">
        <f>DB!M18*$X31</f>
        <v>28.311504908305039</v>
      </c>
      <c r="AF31" s="401">
        <f>DB!N18*$X31</f>
        <v>0.97126002501609832</v>
      </c>
      <c r="AG31" s="401">
        <f>DB!O18*$X31</f>
        <v>0.10147492798675904</v>
      </c>
      <c r="AH31" s="401">
        <f>DB!P18*$X31</f>
        <v>2.9427729116159966</v>
      </c>
      <c r="AI31" s="401">
        <f>DB!Q18*$X31</f>
        <v>1.9715128865998559</v>
      </c>
      <c r="AJ31" s="401">
        <f>DB!R18*$X31</f>
        <v>2.5948588728042532</v>
      </c>
      <c r="AK31" s="402">
        <f>DB!S18*1000*$X31</f>
        <v>0.53636747650143124</v>
      </c>
      <c r="AL31" s="401">
        <f>DB!T18*$X31</f>
        <v>0.6378424044881903</v>
      </c>
      <c r="AM31" s="400">
        <f>DB!U18*1000*$X31</f>
        <v>14.496418283822305</v>
      </c>
      <c r="AN31" s="400">
        <f>DB!V18*1000*$X31</f>
        <v>27.543194739262507</v>
      </c>
      <c r="AO31" s="400">
        <f>DB!W18*1000*$X31</f>
        <v>8.6978509702935138</v>
      </c>
      <c r="AP31" s="401">
        <f>DB!X18*1000*$X31</f>
        <v>0.47838180336614083</v>
      </c>
      <c r="AQ31" s="400">
        <f>DB!Y18*1000*$X31</f>
        <v>27.543194739262507</v>
      </c>
      <c r="AR31" s="400">
        <f>DB!Z18*1000*$X31</f>
        <v>347.91403881174307</v>
      </c>
      <c r="AS31" s="400">
        <f>DB!AA18*1000*$X31</f>
        <v>56.536031306907439</v>
      </c>
      <c r="AT31" s="400">
        <f>DB!AB18*1000*$X31</f>
        <v>8.117994238940641</v>
      </c>
      <c r="AU31" s="400">
        <f>DB!AC18*1000*$X31</f>
        <v>26.093552910880842</v>
      </c>
      <c r="AV31" s="400">
        <f>DB!AD18*1000*$X31</f>
        <v>289.92836567645151</v>
      </c>
      <c r="AW31" s="401">
        <f>DB!AE18*1000*$X31</f>
        <v>2.6093552910880087</v>
      </c>
      <c r="AX31" s="401">
        <f>DB!AF18*$X31</f>
        <v>1.1017277895705091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90</v>
      </c>
      <c r="I32" s="224">
        <f>DB!AJ19</f>
        <v>152</v>
      </c>
      <c r="J32" s="224">
        <f>DB!AK19</f>
        <v>34</v>
      </c>
      <c r="K32" s="224">
        <f>DB!AL19</f>
        <v>101</v>
      </c>
      <c r="L32" s="224">
        <f>DB!AM19</f>
        <v>33</v>
      </c>
      <c r="M32" s="224">
        <f>DB!AN19</f>
        <v>27</v>
      </c>
      <c r="N32" s="224">
        <f>DB!AO19</f>
        <v>39</v>
      </c>
      <c r="O32" s="224">
        <f>DB!AP19</f>
        <v>94</v>
      </c>
      <c r="P32" s="224">
        <f>DB!AQ19</f>
        <v>54</v>
      </c>
      <c r="Q32" s="224">
        <f>DB!AR19</f>
        <v>3</v>
      </c>
      <c r="R32" s="224">
        <f t="shared" si="8"/>
        <v>627</v>
      </c>
      <c r="S32" s="224">
        <f>DB!AS19</f>
        <v>0</v>
      </c>
      <c r="T32" s="225">
        <f>DB!C19</f>
        <v>627</v>
      </c>
      <c r="U32" s="335">
        <f>DB!E19</f>
        <v>3729.25</v>
      </c>
      <c r="V32" s="352">
        <f>DB!F19*1000</f>
        <v>1.5640474499999999</v>
      </c>
      <c r="W32" s="177">
        <f t="shared" si="9"/>
        <v>5.9477671451355665</v>
      </c>
      <c r="X32" s="402">
        <v>1.0808703585943764</v>
      </c>
      <c r="Y32" s="400">
        <f t="shared" si="7"/>
        <v>1.69053252814012</v>
      </c>
      <c r="Z32" s="398">
        <f>DB!H19*$X32</f>
        <v>0.10312248421654743</v>
      </c>
      <c r="AA32" s="402">
        <f>DB!I19*$X32</f>
        <v>9.5143170683726061E-2</v>
      </c>
      <c r="AB32" s="402">
        <f>DB!J19*$X32</f>
        <v>9.913282745013674E-2</v>
      </c>
      <c r="AC32" s="402">
        <f>DB!K19*$X32</f>
        <v>0.10198419231426674</v>
      </c>
      <c r="AD32" s="407">
        <f>DB!L19*$X32</f>
        <v>172.61689538333138</v>
      </c>
      <c r="AE32" s="401">
        <f>DB!M19*$X32</f>
        <v>8.3681360142935404</v>
      </c>
      <c r="AF32" s="401">
        <f>DB!N19*$X32</f>
        <v>0.1479215962122605</v>
      </c>
      <c r="AG32" s="401">
        <f>DB!O19*$X32</f>
        <v>2.1976922865821666E-3</v>
      </c>
      <c r="AH32" s="401">
        <f>DB!P19*$X32</f>
        <v>0.17581538292657248</v>
      </c>
      <c r="AI32" s="401">
        <f>DB!Q19*$X32</f>
        <v>7.6073963766305513E-2</v>
      </c>
      <c r="AJ32" s="401">
        <f>DB!R19*$X32</f>
        <v>0.12002780949794853</v>
      </c>
      <c r="AK32" s="402">
        <f>DB!S19*1000*$X32</f>
        <v>7.1002366181884949E-2</v>
      </c>
      <c r="AL32" s="401">
        <f>DB!T19*$X32</f>
        <v>9.6360354103986398E-2</v>
      </c>
      <c r="AM32" s="400">
        <f>DB!U19*1000*$X32</f>
        <v>1.69053252814012</v>
      </c>
      <c r="AN32" s="400">
        <f>DB!V19*1000*$X32</f>
        <v>3.8882248147222866</v>
      </c>
      <c r="AO32" s="400">
        <f>DB!W19*1000*$X32</f>
        <v>6.2549703541184665E-2</v>
      </c>
      <c r="AP32" s="401">
        <f>DB!X19*1000*$X32</f>
        <v>5.5787573428623741E-2</v>
      </c>
      <c r="AQ32" s="400">
        <f>DB!Y19*1000*$X32</f>
        <v>3.212011803466206</v>
      </c>
      <c r="AR32" s="400">
        <f>DB!Z19*1000*$X32</f>
        <v>40.572780675362878</v>
      </c>
      <c r="AS32" s="400">
        <f>DB!AA19*1000*$X32</f>
        <v>6.5930768597464677</v>
      </c>
      <c r="AT32" s="400">
        <f>DB!AB19*1000*$X32</f>
        <v>0.94669821575846713</v>
      </c>
      <c r="AU32" s="400">
        <f>DB!AC19*1000*$X32</f>
        <v>3.0429585506522159</v>
      </c>
      <c r="AV32" s="400">
        <f>DB!AD19*1000*$X32</f>
        <v>33.810650562802287</v>
      </c>
      <c r="AW32" s="401">
        <f>DB!AE19*1000*$X32</f>
        <v>0.30429585506522272</v>
      </c>
      <c r="AX32" s="401">
        <f>DB!AF19*$X32</f>
        <v>0.12848047213864913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371</v>
      </c>
      <c r="I33" s="224">
        <f>DB!AJ20</f>
        <v>570</v>
      </c>
      <c r="J33" s="224">
        <f>DB!AK20</f>
        <v>122</v>
      </c>
      <c r="K33" s="224">
        <f>DB!AL20</f>
        <v>350</v>
      </c>
      <c r="L33" s="224">
        <f>DB!AM20</f>
        <v>149</v>
      </c>
      <c r="M33" s="224">
        <f>DB!AN20</f>
        <v>137</v>
      </c>
      <c r="N33" s="224">
        <f>DB!AO20</f>
        <v>157</v>
      </c>
      <c r="O33" s="224">
        <f>DB!AP20</f>
        <v>402</v>
      </c>
      <c r="P33" s="224">
        <f>DB!AQ20</f>
        <v>317</v>
      </c>
      <c r="Q33" s="224">
        <f>DB!AR20</f>
        <v>33</v>
      </c>
      <c r="R33" s="224">
        <f t="shared" si="8"/>
        <v>2608</v>
      </c>
      <c r="S33" s="224">
        <f>DB!AS20</f>
        <v>4</v>
      </c>
      <c r="T33" s="225">
        <f>DB!C20</f>
        <v>2612</v>
      </c>
      <c r="U33" s="335">
        <f>DB!E20</f>
        <v>13970.8999999999</v>
      </c>
      <c r="V33" s="352">
        <f>DB!F20*1000</f>
        <v>7.9209154716278505</v>
      </c>
      <c r="W33" s="177">
        <f t="shared" si="9"/>
        <v>5.34873660030624</v>
      </c>
      <c r="X33" s="402">
        <v>1.0808703585943764</v>
      </c>
      <c r="Y33" s="400">
        <f t="shared" si="7"/>
        <v>8.5614827462141392</v>
      </c>
      <c r="Z33" s="398">
        <f>DB!H20*$X33</f>
        <v>0.52510427510115099</v>
      </c>
      <c r="AA33" s="402">
        <f>DB!I20*$X33</f>
        <v>0.48332423929960749</v>
      </c>
      <c r="AB33" s="402">
        <f>DB!J20*$X33</f>
        <v>0.50421425720038193</v>
      </c>
      <c r="AC33" s="402">
        <f>DB!K20*$X33</f>
        <v>0.51916831373042882</v>
      </c>
      <c r="AD33" s="407">
        <f>DB!L20*$X33</f>
        <v>874.19588025043913</v>
      </c>
      <c r="AE33" s="401">
        <f>DB!M20*$X33</f>
        <v>17.825007077618288</v>
      </c>
      <c r="AF33" s="401">
        <f>DB!N20*$X33</f>
        <v>0.70632232656269178</v>
      </c>
      <c r="AG33" s="401">
        <f>DB!O20*$X33</f>
        <v>1.1129927570078375E-2</v>
      </c>
      <c r="AH33" s="401">
        <f>DB!P20*$X33</f>
        <v>1.0273779295457182</v>
      </c>
      <c r="AI33" s="401">
        <f>DB!Q20*$X33</f>
        <v>0.65923417145849361</v>
      </c>
      <c r="AJ33" s="401">
        <f>DB!R20*$X33</f>
        <v>0.59074230948877704</v>
      </c>
      <c r="AK33" s="402">
        <f>DB!S20*1000*$X33</f>
        <v>1.1986075844699913</v>
      </c>
      <c r="AL33" s="401">
        <f>DB!T20*$X33</f>
        <v>1.36127575664805</v>
      </c>
      <c r="AM33" s="400">
        <f>DB!U20*1000*$X33</f>
        <v>8.5614827462141392</v>
      </c>
      <c r="AN33" s="400">
        <f>DB!V20*1000*$X33</f>
        <v>19.691410316293105</v>
      </c>
      <c r="AO33" s="400">
        <f>DB!W20*1000*$X33</f>
        <v>0.53937341301149233</v>
      </c>
      <c r="AP33" s="401">
        <f>DB!X20*1000*$X33</f>
        <v>0.28252893062506651</v>
      </c>
      <c r="AQ33" s="400">
        <f>DB!Y20*1000*$X33</f>
        <v>16.266817217806953</v>
      </c>
      <c r="AR33" s="400">
        <f>DB!Z20*1000*$X33</f>
        <v>205.47558590913349</v>
      </c>
      <c r="AS33" s="400">
        <f>DB!AA20*1000*$X33</f>
        <v>33.389782710235124</v>
      </c>
      <c r="AT33" s="400">
        <f>DB!AB20*1000*$X33</f>
        <v>4.7944303378799438</v>
      </c>
      <c r="AU33" s="400">
        <f>DB!AC20*1000*$X33</f>
        <v>15.410668943185307</v>
      </c>
      <c r="AV33" s="400">
        <f>DB!AD20*1000*$X33</f>
        <v>171.22965492427952</v>
      </c>
      <c r="AW33" s="401">
        <f>DB!AE20*1000*$X33</f>
        <v>1.5410668943185848</v>
      </c>
      <c r="AX33" s="401">
        <f>DB!AF20*$X33</f>
        <v>0.65067268871228368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37</v>
      </c>
      <c r="I34" s="224">
        <f>DB!AJ21</f>
        <v>65</v>
      </c>
      <c r="J34" s="224">
        <f>DB!AK21</f>
        <v>10</v>
      </c>
      <c r="K34" s="224">
        <f>DB!AL21</f>
        <v>6</v>
      </c>
      <c r="L34" s="224">
        <f>DB!AM21</f>
        <v>3</v>
      </c>
      <c r="M34" s="224">
        <f>DB!AN21</f>
        <v>1</v>
      </c>
      <c r="N34" s="224">
        <f>DB!AO21</f>
        <v>7</v>
      </c>
      <c r="O34" s="224">
        <f>DB!AP21</f>
        <v>10</v>
      </c>
      <c r="P34" s="224">
        <f>DB!AQ21</f>
        <v>4</v>
      </c>
      <c r="Q34" s="224">
        <f>DB!AR21</f>
        <v>3</v>
      </c>
      <c r="R34" s="224">
        <f t="shared" si="8"/>
        <v>146</v>
      </c>
      <c r="S34" s="224">
        <f>DB!AS21</f>
        <v>8</v>
      </c>
      <c r="T34" s="225">
        <f>DB!C21</f>
        <v>154</v>
      </c>
      <c r="U34" s="335">
        <f>DB!E21</f>
        <v>496.7</v>
      </c>
      <c r="V34" s="352">
        <f>DB!F21*1000</f>
        <v>0.89406000000000097</v>
      </c>
      <c r="W34" s="177">
        <f t="shared" si="9"/>
        <v>3.2253246753246754</v>
      </c>
      <c r="X34" s="402">
        <v>1.0808703585943764</v>
      </c>
      <c r="Y34" s="400">
        <f t="shared" si="7"/>
        <v>0.96636295280488926</v>
      </c>
      <c r="Z34" s="398">
        <f>DB!H21*$X34</f>
        <v>7.0351222964195853E-2</v>
      </c>
      <c r="AA34" s="402">
        <f>DB!I21*$X34</f>
        <v>6.1460683798390994E-2</v>
      </c>
      <c r="AB34" s="402">
        <f>DB!J21*$X34</f>
        <v>6.5326135609610439E-2</v>
      </c>
      <c r="AC34" s="402">
        <f>DB!K21*$X34</f>
        <v>6.8515133353866567E-2</v>
      </c>
      <c r="AD34" s="407">
        <f>DB!L21*$X34</f>
        <v>98.673388385001303</v>
      </c>
      <c r="AE34" s="401">
        <f>DB!M21*$X34</f>
        <v>1.8873068468279468</v>
      </c>
      <c r="AF34" s="401">
        <f>DB!N21*$X34</f>
        <v>6.4746317837927503E-2</v>
      </c>
      <c r="AG34" s="401">
        <f>DB!O21*$X34</f>
        <v>6.7645406696342173E-3</v>
      </c>
      <c r="AH34" s="401">
        <f>DB!P21*$X34</f>
        <v>0.19617167941939231</v>
      </c>
      <c r="AI34" s="401">
        <f>DB!Q21*$X34</f>
        <v>0.13142536158146478</v>
      </c>
      <c r="AJ34" s="401">
        <f>DB!R21*$X34</f>
        <v>0.17297896855207501</v>
      </c>
      <c r="AK34" s="402">
        <f>DB!S21*1000*$X34</f>
        <v>3.5755429253780856E-2</v>
      </c>
      <c r="AL34" s="401">
        <f>DB!T21*$X34</f>
        <v>0.26188436021012468</v>
      </c>
      <c r="AM34" s="400">
        <f>DB!U21*1000*$X34</f>
        <v>2.5125436772927094</v>
      </c>
      <c r="AN34" s="400">
        <f>DB!V21*1000*$X34</f>
        <v>1.8360896103292876</v>
      </c>
      <c r="AO34" s="400">
        <f>DB!W21*1000*$X34</f>
        <v>0.57981777168293291</v>
      </c>
      <c r="AP34" s="401">
        <f>DB!X21*1000*$X34</f>
        <v>3.1889977442561307E-2</v>
      </c>
      <c r="AQ34" s="400">
        <f>DB!Y21*1000*$X34</f>
        <v>1.8360896103292876</v>
      </c>
      <c r="AR34" s="400">
        <f>DB!Z21*1000*$X34</f>
        <v>23.192710867317317</v>
      </c>
      <c r="AS34" s="400">
        <f>DB!AA21*1000*$X34</f>
        <v>3.7688155159390639</v>
      </c>
      <c r="AT34" s="400">
        <f>DB!AB21*1000*$X34</f>
        <v>0.54116325357073736</v>
      </c>
      <c r="AU34" s="400">
        <f>DB!AC21*1000*$X34</f>
        <v>1.7394533150487987</v>
      </c>
      <c r="AV34" s="400">
        <f>DB!AD21*1000*$X34</f>
        <v>19.327259056097763</v>
      </c>
      <c r="AW34" s="401">
        <f>DB!AE21*1000*$X34</f>
        <v>0.17394533150487987</v>
      </c>
      <c r="AX34" s="401">
        <f>DB!AF21*$X34</f>
        <v>7.3443584413171503E-2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18</v>
      </c>
      <c r="I35" s="227">
        <f>DB!AJ22</f>
        <v>139</v>
      </c>
      <c r="J35" s="227">
        <f>DB!AK22</f>
        <v>10</v>
      </c>
      <c r="K35" s="227">
        <f>DB!AL22</f>
        <v>70</v>
      </c>
      <c r="L35" s="227">
        <f>DB!AM22</f>
        <v>19</v>
      </c>
      <c r="M35" s="227">
        <f>DB!AN22</f>
        <v>35</v>
      </c>
      <c r="N35" s="227">
        <f>DB!AO22</f>
        <v>83</v>
      </c>
      <c r="O35" s="227">
        <f>DB!AP22</f>
        <v>126</v>
      </c>
      <c r="P35" s="227">
        <f>DB!AQ22</f>
        <v>134</v>
      </c>
      <c r="Q35" s="227">
        <f>DB!AR22</f>
        <v>18</v>
      </c>
      <c r="R35" s="227">
        <f t="shared" si="8"/>
        <v>652</v>
      </c>
      <c r="S35" s="227">
        <f>DB!AS22</f>
        <v>0</v>
      </c>
      <c r="T35" s="228">
        <f>DB!C22</f>
        <v>652</v>
      </c>
      <c r="U35" s="336">
        <f>DB!E22</f>
        <v>5104.55</v>
      </c>
      <c r="V35" s="353">
        <f>DB!F22*1000</f>
        <v>9.1881900000000005</v>
      </c>
      <c r="W35" s="204">
        <f t="shared" si="9"/>
        <v>7.8290644171779142</v>
      </c>
      <c r="X35" s="408">
        <v>1.0808703585943764</v>
      </c>
      <c r="Y35" s="411">
        <f t="shared" si="7"/>
        <v>9.9312422201332637</v>
      </c>
      <c r="Z35" s="412">
        <f>DB!H22*$X35</f>
        <v>0.3614972168128508</v>
      </c>
      <c r="AA35" s="413">
        <f>DB!I22*$X35</f>
        <v>0.31581350260023561</v>
      </c>
      <c r="AB35" s="413">
        <f>DB!J22*$X35</f>
        <v>0.33567598704050217</v>
      </c>
      <c r="AC35" s="413">
        <f>DB!K22*$X35</f>
        <v>0.35156597459271749</v>
      </c>
      <c r="AD35" s="414">
        <f>DB!L22*$X35</f>
        <v>1013.3243686890742</v>
      </c>
      <c r="AE35" s="415">
        <f>DB!M22*$X35</f>
        <v>7.7265064472636791</v>
      </c>
      <c r="AF35" s="415">
        <f>DB!N22*$X35</f>
        <v>0.36745596214493398</v>
      </c>
      <c r="AG35" s="415">
        <f>DB!O22*$X35</f>
        <v>6.9518695540932623E-2</v>
      </c>
      <c r="AH35" s="415">
        <f>DB!P22*$X35</f>
        <v>0.79449937761066325</v>
      </c>
      <c r="AI35" s="415">
        <f>DB!Q22*$X35</f>
        <v>0.44690589990599466</v>
      </c>
      <c r="AJ35" s="415">
        <f>DB!R22*$X35</f>
        <v>0.59587453320799144</v>
      </c>
      <c r="AK35" s="413">
        <f>DB!S22*1000*$X35</f>
        <v>0.49656211100666314</v>
      </c>
      <c r="AL35" s="415">
        <f>DB!T22*$X35</f>
        <v>1.3506489419381238</v>
      </c>
      <c r="AM35" s="416">
        <f>DB!U22*1000*$X35</f>
        <v>25.821229772346378</v>
      </c>
      <c r="AN35" s="416">
        <f>DB!V22*1000*$X35</f>
        <v>7.051181976294628</v>
      </c>
      <c r="AO35" s="416">
        <f>DB!W22*1000*$X35</f>
        <v>5.8594329098786249</v>
      </c>
      <c r="AP35" s="415">
        <f>DB!X22*1000*$X35</f>
        <v>3.3766223548452992</v>
      </c>
      <c r="AQ35" s="416">
        <f>DB!Y22*1000*$X35</f>
        <v>12.314740352965247</v>
      </c>
      <c r="AR35" s="416">
        <f>DB!Z22*1000*$X35</f>
        <v>69.717320385335725</v>
      </c>
      <c r="AS35" s="416">
        <f>DB!AA22*1000*$X35</f>
        <v>56.906017921363706</v>
      </c>
      <c r="AT35" s="416">
        <f>DB!AB22*1000*$X35</f>
        <v>2.7807478216373247</v>
      </c>
      <c r="AU35" s="416">
        <f>DB!AC22*1000*$X35</f>
        <v>7.8456813539052677</v>
      </c>
      <c r="AV35" s="416">
        <f>DB!AD22*1000*$X35</f>
        <v>187.30322827171335</v>
      </c>
      <c r="AW35" s="415">
        <f>DB!AE22*1000*$X35</f>
        <v>4.4690589990599801</v>
      </c>
      <c r="AX35" s="415">
        <f>DB!AF22*$X35</f>
        <v>1.4698238485797337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27938</v>
      </c>
      <c r="U36" s="337">
        <f>SUM(U27:U35)</f>
        <v>191182.15999999971</v>
      </c>
      <c r="V36" s="354">
        <f t="shared" ref="V36:AX36" si="10">SUM(V27:V35)</f>
        <v>439.16404367613944</v>
      </c>
      <c r="W36" s="232"/>
      <c r="X36" s="396"/>
      <c r="Y36" s="445">
        <f t="shared" ref="Y36" si="11">SUM(Y27:Y35)</f>
        <v>474.67939736998517</v>
      </c>
      <c r="Z36" s="452">
        <f t="shared" si="10"/>
        <v>44.509931011519569</v>
      </c>
      <c r="AA36" s="453">
        <f t="shared" si="10"/>
        <v>40.906612450557382</v>
      </c>
      <c r="AB36" s="453">
        <f t="shared" si="10"/>
        <v>42.702296470887489</v>
      </c>
      <c r="AC36" s="453">
        <f t="shared" si="10"/>
        <v>44.060084663033351</v>
      </c>
      <c r="AD36" s="454">
        <f>SUM(AD27:AD35)</f>
        <v>48467.82899473104</v>
      </c>
      <c r="AE36" s="455">
        <f t="shared" si="10"/>
        <v>1253.3593990537547</v>
      </c>
      <c r="AF36" s="455">
        <f t="shared" si="10"/>
        <v>26.542667606008532</v>
      </c>
      <c r="AG36" s="455">
        <f t="shared" si="10"/>
        <v>3.9619809527225507</v>
      </c>
      <c r="AH36" s="455">
        <f t="shared" si="10"/>
        <v>147.57564113952259</v>
      </c>
      <c r="AI36" s="455">
        <f t="shared" si="10"/>
        <v>67.738834458060381</v>
      </c>
      <c r="AJ36" s="455">
        <f t="shared" si="10"/>
        <v>81.121854893502444</v>
      </c>
      <c r="AK36" s="453">
        <f t="shared" ref="AK36" si="12">SUM(AK27:AK35)</f>
        <v>35.851386870001882</v>
      </c>
      <c r="AL36" s="455">
        <f t="shared" si="10"/>
        <v>338.13671424565445</v>
      </c>
      <c r="AM36" s="456">
        <f t="shared" si="10"/>
        <v>1252.3928688668916</v>
      </c>
      <c r="AN36" s="456">
        <f t="shared" si="10"/>
        <v>935.10975069547146</v>
      </c>
      <c r="AO36" s="456">
        <f t="shared" ref="AO36" si="13">SUM(AO27:AO35)</f>
        <v>114.95458258956853</v>
      </c>
      <c r="AP36" s="455">
        <f t="shared" si="10"/>
        <v>45.831393340170109</v>
      </c>
      <c r="AQ36" s="456">
        <f t="shared" ref="AQ36:AR36" si="14">SUM(AQ27:AQ35)</f>
        <v>716.99506367805805</v>
      </c>
      <c r="AR36" s="456">
        <f t="shared" si="14"/>
        <v>7085.3145857621448</v>
      </c>
      <c r="AS36" s="456">
        <f t="shared" si="10"/>
        <v>1712.5741744006875</v>
      </c>
      <c r="AT36" s="456">
        <f t="shared" si="10"/>
        <v>263.0397147055757</v>
      </c>
      <c r="AU36" s="456">
        <f t="shared" si="10"/>
        <v>721.94168708595384</v>
      </c>
      <c r="AV36" s="456">
        <f t="shared" si="10"/>
        <v>6388.9545497072022</v>
      </c>
      <c r="AW36" s="455">
        <f t="shared" ref="AW36" si="15">SUM(AW27:AW35)</f>
        <v>62.38312573802687</v>
      </c>
      <c r="AX36" s="455">
        <f t="shared" si="10"/>
        <v>30.719886901791828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25</v>
      </c>
      <c r="I38" s="230">
        <f t="shared" si="16"/>
        <v>70</v>
      </c>
      <c r="J38" s="230">
        <f t="shared" si="16"/>
        <v>43</v>
      </c>
      <c r="K38" s="230">
        <f t="shared" si="16"/>
        <v>113</v>
      </c>
      <c r="L38" s="230">
        <f t="shared" si="16"/>
        <v>141</v>
      </c>
      <c r="M38" s="230">
        <f t="shared" si="16"/>
        <v>500</v>
      </c>
      <c r="N38" s="230">
        <f t="shared" si="16"/>
        <v>833</v>
      </c>
      <c r="O38" s="230">
        <f t="shared" si="16"/>
        <v>1683</v>
      </c>
      <c r="P38" s="230">
        <f t="shared" si="16"/>
        <v>1790</v>
      </c>
      <c r="Q38" s="230">
        <f t="shared" si="16"/>
        <v>272</v>
      </c>
      <c r="R38" s="230">
        <f t="shared" si="16"/>
        <v>5470</v>
      </c>
      <c r="S38" s="230">
        <f t="shared" si="16"/>
        <v>6</v>
      </c>
      <c r="T38" s="231">
        <f>SUM(T25,T36)</f>
        <v>33414</v>
      </c>
      <c r="U38" s="337">
        <f t="shared" ref="U38:AX38" si="17">SUM(U25,U36)</f>
        <v>332094.6200000004</v>
      </c>
      <c r="V38" s="354">
        <f t="shared" si="17"/>
        <v>1023.2713325175735</v>
      </c>
      <c r="W38" s="232"/>
      <c r="X38" s="396"/>
      <c r="Y38" s="445">
        <f t="shared" ref="Y38" si="18">SUM(Y25,Y36)</f>
        <v>1106.0236521176148</v>
      </c>
      <c r="Z38" s="447">
        <f t="shared" si="17"/>
        <v>71.306682787291209</v>
      </c>
      <c r="AA38" s="448">
        <f t="shared" si="17"/>
        <v>60.138656685616553</v>
      </c>
      <c r="AB38" s="448">
        <f t="shared" si="17"/>
        <v>63.99964399673339</v>
      </c>
      <c r="AC38" s="448">
        <f t="shared" si="17"/>
        <v>68.849585403621475</v>
      </c>
      <c r="AD38" s="444">
        <f>SUM(AD25,AD36)</f>
        <v>112890.93485657423</v>
      </c>
      <c r="AE38" s="449">
        <f t="shared" si="17"/>
        <v>1640.6694524691227</v>
      </c>
      <c r="AF38" s="449">
        <f t="shared" si="17"/>
        <v>85.071829046508142</v>
      </c>
      <c r="AG38" s="449">
        <f t="shared" si="17"/>
        <v>7.9826004733703169</v>
      </c>
      <c r="AH38" s="449">
        <f t="shared" si="17"/>
        <v>162.85290182210218</v>
      </c>
      <c r="AI38" s="449">
        <f t="shared" si="17"/>
        <v>75.244025912721554</v>
      </c>
      <c r="AJ38" s="449">
        <f t="shared" si="17"/>
        <v>89.25374253771075</v>
      </c>
      <c r="AK38" s="448">
        <f t="shared" ref="AK38" si="19">SUM(AK25,AK36)</f>
        <v>78.038780697498154</v>
      </c>
      <c r="AL38" s="449">
        <f t="shared" si="17"/>
        <v>351.13776019968304</v>
      </c>
      <c r="AM38" s="445">
        <f t="shared" si="17"/>
        <v>6730.0306093309719</v>
      </c>
      <c r="AN38" s="445">
        <f t="shared" si="17"/>
        <v>1400.5642616478517</v>
      </c>
      <c r="AO38" s="445">
        <f t="shared" ref="AO38" si="20">SUM(AO25,AO36)</f>
        <v>965.80102303052865</v>
      </c>
      <c r="AP38" s="449">
        <f t="shared" si="17"/>
        <v>281.68758381462249</v>
      </c>
      <c r="AQ38" s="445">
        <f t="shared" ref="AQ38:AR38" si="21">SUM(AQ25,AQ36)</f>
        <v>2845.1842772340492</v>
      </c>
      <c r="AR38" s="445">
        <f t="shared" si="21"/>
        <v>10835.210770157362</v>
      </c>
      <c r="AS38" s="445">
        <f t="shared" si="17"/>
        <v>15909.090093168861</v>
      </c>
      <c r="AT38" s="445">
        <f t="shared" si="17"/>
        <v>616.59249736424567</v>
      </c>
      <c r="AU38" s="445">
        <f t="shared" si="17"/>
        <v>1205.8572702525973</v>
      </c>
      <c r="AV38" s="445">
        <f t="shared" si="17"/>
        <v>19846.95897461984</v>
      </c>
      <c r="AW38" s="449">
        <f t="shared" ref="AW38" si="22">SUM(AW25,AW36)</f>
        <v>175.30922230764179</v>
      </c>
      <c r="AX38" s="449">
        <f t="shared" si="17"/>
        <v>441.05850274728755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1</v>
      </c>
      <c r="I43" s="224">
        <f>DB!AJ38</f>
        <v>1</v>
      </c>
      <c r="J43" s="224">
        <f>DB!AK38</f>
        <v>1</v>
      </c>
      <c r="K43" s="224">
        <f>DB!AL38</f>
        <v>0</v>
      </c>
      <c r="L43" s="224">
        <f>DB!AM38</f>
        <v>0</v>
      </c>
      <c r="M43" s="224">
        <f>DB!AN38</f>
        <v>1</v>
      </c>
      <c r="N43" s="224">
        <f>DB!AO38</f>
        <v>0</v>
      </c>
      <c r="O43" s="224">
        <f>DB!AP38</f>
        <v>2</v>
      </c>
      <c r="P43" s="224">
        <f>DB!AQ38</f>
        <v>3</v>
      </c>
      <c r="Q43" s="224">
        <f>DB!AR38</f>
        <v>0</v>
      </c>
      <c r="R43" s="224">
        <f>SUM(H43:Q43)</f>
        <v>9</v>
      </c>
      <c r="S43" s="224">
        <f>DB!AS38</f>
        <v>0</v>
      </c>
      <c r="T43" s="225">
        <f>DB!C38</f>
        <v>9</v>
      </c>
      <c r="U43" s="335">
        <f>DB!E38</f>
        <v>128</v>
      </c>
      <c r="V43" s="352">
        <f>DB!F38*1000</f>
        <v>0.51825699310344808</v>
      </c>
      <c r="W43" s="177">
        <f t="shared" ref="W43:W49" si="23">IF(T43=0,0,U43/T43)</f>
        <v>14.222222222222221</v>
      </c>
      <c r="X43" s="457">
        <v>0.52288202247191007</v>
      </c>
      <c r="Y43" s="400">
        <f t="shared" ref="Y43:Y45" si="24">V43*X43</f>
        <v>0.2709872647141417</v>
      </c>
      <c r="Z43" s="398">
        <f>DB!H38*$X43</f>
        <v>4.7494083763057479E-3</v>
      </c>
      <c r="AA43" s="402">
        <f>DB!I38*$X43</f>
        <v>3.6939842926822504E-3</v>
      </c>
      <c r="AB43" s="402">
        <f>DB!J38*$X43</f>
        <v>4.2216963344939963E-3</v>
      </c>
      <c r="AC43" s="402">
        <f>DB!K38*$X43</f>
        <v>4.7494083763057479E-3</v>
      </c>
      <c r="AD43" s="407">
        <f>DB!L38*$X43</f>
        <v>25.997384957204133</v>
      </c>
      <c r="AE43" s="401">
        <f>DB!M38*$X43</f>
        <v>0.40160312630635797</v>
      </c>
      <c r="AF43" s="401">
        <f>DB!N38*$X43</f>
        <v>1.4235800525847948E-2</v>
      </c>
      <c r="AG43" s="401">
        <f>DB!O38*$X43</f>
        <v>9.3958675238158096E-2</v>
      </c>
      <c r="AH43" s="401">
        <f>DB!P38*$X43</f>
        <v>1.843945160350317E-2</v>
      </c>
      <c r="AI43" s="401">
        <f>DB!Q38*$X43</f>
        <v>1.5002840382810209E-2</v>
      </c>
      <c r="AJ43" s="401">
        <f>DB!R38*$X43</f>
        <v>7.2550681325740584E-3</v>
      </c>
      <c r="AK43" s="402">
        <f>DB!S38*1000*$X43</f>
        <v>2.3896149706610702E-3</v>
      </c>
      <c r="AL43" s="401">
        <f>DB!T38*$X43</f>
        <v>7.7231370443530539E-3</v>
      </c>
      <c r="AM43" s="400">
        <f>DB!U38*1000*$X43</f>
        <v>0</v>
      </c>
      <c r="AN43" s="400">
        <f>DB!V38*1000*$X43</f>
        <v>1.4534771471031211</v>
      </c>
      <c r="AO43" s="400">
        <f>DB!W38*1000*$X43</f>
        <v>1.1652452382708109</v>
      </c>
      <c r="AP43" s="401">
        <f>DB!X38*1000*$X43</f>
        <v>0.43357962354262719</v>
      </c>
      <c r="AQ43" s="400">
        <f>DB!Y38*1000*$X43</f>
        <v>0.54197452942828539</v>
      </c>
      <c r="AR43" s="400">
        <f>DB!Z38*1000*$X43</f>
        <v>0</v>
      </c>
      <c r="AS43" s="400">
        <f>DB!AA38*1000*$X43</f>
        <v>0</v>
      </c>
      <c r="AT43" s="400">
        <f>DB!AB38*1000*$X43</f>
        <v>0.48777707648545526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1</v>
      </c>
      <c r="I44" s="224">
        <f>DB!AJ39</f>
        <v>4</v>
      </c>
      <c r="J44" s="224">
        <f>DB!AK39</f>
        <v>1</v>
      </c>
      <c r="K44" s="224">
        <f>DB!AL39</f>
        <v>1</v>
      </c>
      <c r="L44" s="224">
        <f>DB!AM39</f>
        <v>0</v>
      </c>
      <c r="M44" s="224">
        <f>DB!AN39</f>
        <v>1</v>
      </c>
      <c r="N44" s="224">
        <f>DB!AO39</f>
        <v>1</v>
      </c>
      <c r="O44" s="224">
        <f>DB!AP39</f>
        <v>5</v>
      </c>
      <c r="P44" s="224">
        <f>DB!AQ39</f>
        <v>6</v>
      </c>
      <c r="Q44" s="224">
        <f>DB!AR39</f>
        <v>0</v>
      </c>
      <c r="R44" s="224">
        <f t="shared" ref="R44:R45" si="25">SUM(H44:Q44)</f>
        <v>20</v>
      </c>
      <c r="S44" s="224">
        <f>DB!AS39</f>
        <v>0</v>
      </c>
      <c r="T44" s="225">
        <f>DB!C39</f>
        <v>20</v>
      </c>
      <c r="U44" s="335">
        <f>DB!E39</f>
        <v>525.4</v>
      </c>
      <c r="V44" s="352">
        <f>DB!F39*1000</f>
        <v>2.0057670400000003</v>
      </c>
      <c r="W44" s="177">
        <f t="shared" si="23"/>
        <v>26.27</v>
      </c>
      <c r="X44" s="457">
        <v>0.52288202247191007</v>
      </c>
      <c r="Y44" s="400">
        <f t="shared" si="24"/>
        <v>1.0487795264826967</v>
      </c>
      <c r="Z44" s="398">
        <f>DB!H39*$X44</f>
        <v>1.838124117467042E-2</v>
      </c>
      <c r="AA44" s="402">
        <f>DB!I39*$X44</f>
        <v>1.4296520913632562E-2</v>
      </c>
      <c r="AB44" s="402">
        <f>DB!J39*$X44</f>
        <v>1.6338881044151491E-2</v>
      </c>
      <c r="AC44" s="402">
        <f>DB!K39*$X44</f>
        <v>1.838124117467042E-2</v>
      </c>
      <c r="AD44" s="407">
        <f>DB!L39*$X44</f>
        <v>100.61552196545753</v>
      </c>
      <c r="AE44" s="401">
        <f>DB!M39*$X44</f>
        <v>1.5542912582473563</v>
      </c>
      <c r="AF44" s="401">
        <f>DB!N39*$X44</f>
        <v>9.9794195225989715E-2</v>
      </c>
      <c r="AG44" s="401">
        <f>DB!O39*$X44</f>
        <v>0.3636404649095456</v>
      </c>
      <c r="AH44" s="401">
        <f>DB!P39*$X44</f>
        <v>7.1364679597481703E-2</v>
      </c>
      <c r="AI44" s="401">
        <f>DB!Q39*$X44</f>
        <v>5.8064248329814605E-2</v>
      </c>
      <c r="AJ44" s="401">
        <f>DB!R39*$X44</f>
        <v>2.8078688231741256E-2</v>
      </c>
      <c r="AK44" s="402">
        <f>DB!S39*1000*$X44</f>
        <v>9.2483285517110693E-3</v>
      </c>
      <c r="AL44" s="401">
        <f>DB!T39*$X44</f>
        <v>2.9890216504756852E-2</v>
      </c>
      <c r="AM44" s="400">
        <f>DB!U39*1000*$X44</f>
        <v>0</v>
      </c>
      <c r="AN44" s="400">
        <f>DB!V39*1000*$X44</f>
        <v>5.6252720056799319</v>
      </c>
      <c r="AO44" s="400">
        <f>DB!W39*1000*$X44</f>
        <v>4.509751963875595</v>
      </c>
      <c r="AP44" s="401">
        <f>DB!X39*1000*$X44</f>
        <v>1.6780472423723145</v>
      </c>
      <c r="AQ44" s="400">
        <f>DB!Y39*1000*$X44</f>
        <v>2.0975590529653934</v>
      </c>
      <c r="AR44" s="400">
        <f>DB!Z39*1000*$X44</f>
        <v>0</v>
      </c>
      <c r="AS44" s="400">
        <f>DB!AA39*1000*$X44</f>
        <v>0</v>
      </c>
      <c r="AT44" s="400">
        <f>DB!AB39*1000*$X44</f>
        <v>1.8878031476688539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0</v>
      </c>
      <c r="I45" s="227">
        <f>DB!AJ40</f>
        <v>0</v>
      </c>
      <c r="J45" s="227">
        <f>DB!AK40</f>
        <v>0</v>
      </c>
      <c r="K45" s="227">
        <f>DB!AL40</f>
        <v>0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1</v>
      </c>
      <c r="P45" s="227">
        <f>DB!AQ40</f>
        <v>3</v>
      </c>
      <c r="Q45" s="227">
        <f>DB!AR40</f>
        <v>0</v>
      </c>
      <c r="R45" s="227">
        <f t="shared" si="25"/>
        <v>4</v>
      </c>
      <c r="S45" s="227">
        <f>DB!AS40</f>
        <v>0</v>
      </c>
      <c r="T45" s="228">
        <f>DB!C40</f>
        <v>4</v>
      </c>
      <c r="U45" s="336">
        <f>DB!E40</f>
        <v>375</v>
      </c>
      <c r="V45" s="353">
        <f>DB!F40*1000</f>
        <v>1.4438249999999999</v>
      </c>
      <c r="W45" s="204">
        <f t="shared" si="23"/>
        <v>93.75</v>
      </c>
      <c r="X45" s="458">
        <v>0.52288202247191007</v>
      </c>
      <c r="Y45" s="411">
        <f t="shared" si="24"/>
        <v>0.75495013609550554</v>
      </c>
      <c r="Z45" s="412">
        <f>DB!H40*$X45</f>
        <v>1.3378511095966156E-2</v>
      </c>
      <c r="AA45" s="413">
        <f>DB!I40*$X45</f>
        <v>1.0364670684237492E-2</v>
      </c>
      <c r="AB45" s="413">
        <f>DB!J40*$X45</f>
        <v>1.1834836738739259E-2</v>
      </c>
      <c r="AC45" s="413">
        <f>DB!K40*$X45</f>
        <v>1.3378511095966156E-2</v>
      </c>
      <c r="AD45" s="414">
        <f>DB!L40*$X45</f>
        <v>72.426758992797502</v>
      </c>
      <c r="AE45" s="415">
        <f>DB!M40*$X45</f>
        <v>1.1188361016935393</v>
      </c>
      <c r="AF45" s="415">
        <f>DB!N40*$X45</f>
        <v>7.1003959843192577E-2</v>
      </c>
      <c r="AG45" s="415">
        <f>DB!O40*$X45</f>
        <v>0.26176180173347768</v>
      </c>
      <c r="AH45" s="415">
        <f>DB!P40*$X45</f>
        <v>5.1370925169771445E-2</v>
      </c>
      <c r="AI45" s="415">
        <f>DB!Q40*$X45</f>
        <v>4.1796784807469366E-2</v>
      </c>
      <c r="AJ45" s="415">
        <f>DB!R40*$X45</f>
        <v>2.0212074098193332E-2</v>
      </c>
      <c r="AK45" s="413">
        <f>DB!S40*1000*$X45</f>
        <v>6.6572875637512961E-3</v>
      </c>
      <c r="AL45" s="415">
        <f>DB!T40*$X45</f>
        <v>2.1516078878721909E-2</v>
      </c>
      <c r="AM45" s="416">
        <f>DB!U40*1000*$X45</f>
        <v>0</v>
      </c>
      <c r="AN45" s="416">
        <f>DB!V40*1000*$X45</f>
        <v>4.0492780026940745</v>
      </c>
      <c r="AO45" s="416">
        <f>DB!W40*1000*$X45</f>
        <v>3.246285585210674</v>
      </c>
      <c r="AP45" s="415">
        <f>DB!X40*1000*$X45</f>
        <v>1.2079202177528088</v>
      </c>
      <c r="AQ45" s="416">
        <f>DB!Y40*1000*$X45</f>
        <v>1.5099002721910111</v>
      </c>
      <c r="AR45" s="416">
        <f>DB!Z40*1000*$X45</f>
        <v>0</v>
      </c>
      <c r="AS45" s="416">
        <f>DB!AA40*1000*$X45</f>
        <v>0</v>
      </c>
      <c r="AT45" s="416">
        <f>DB!AB40*1000*$X45</f>
        <v>1.3589102449719102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33</v>
      </c>
      <c r="U46" s="337">
        <f>SUM(U43:U45)</f>
        <v>1028.4000000000001</v>
      </c>
      <c r="V46" s="354">
        <f t="shared" ref="V46:AX46" si="26">SUM(V43:V45)</f>
        <v>3.9678490331034482</v>
      </c>
      <c r="W46" s="233">
        <f t="shared" si="26"/>
        <v>134.24222222222221</v>
      </c>
      <c r="X46" s="395"/>
      <c r="Y46" s="445">
        <f t="shared" ref="Y46" si="27">SUM(Y43:Y45)</f>
        <v>2.0747169272923438</v>
      </c>
      <c r="Z46" s="452">
        <f t="shared" si="26"/>
        <v>3.6509160646942325E-2</v>
      </c>
      <c r="AA46" s="453">
        <f t="shared" si="26"/>
        <v>2.8355175890552305E-2</v>
      </c>
      <c r="AB46" s="453">
        <f t="shared" si="26"/>
        <v>3.2395414117384745E-2</v>
      </c>
      <c r="AC46" s="453">
        <f t="shared" si="26"/>
        <v>3.6509160646942325E-2</v>
      </c>
      <c r="AD46" s="454">
        <f t="shared" si="26"/>
        <v>199.03966591545918</v>
      </c>
      <c r="AE46" s="455">
        <f t="shared" si="26"/>
        <v>3.0747304862472538</v>
      </c>
      <c r="AF46" s="455">
        <f t="shared" si="26"/>
        <v>0.18503395559503025</v>
      </c>
      <c r="AG46" s="455">
        <f t="shared" si="26"/>
        <v>0.71936094188118138</v>
      </c>
      <c r="AH46" s="455">
        <f t="shared" si="26"/>
        <v>0.14117505637075634</v>
      </c>
      <c r="AI46" s="455">
        <f t="shared" si="26"/>
        <v>0.11486387352009417</v>
      </c>
      <c r="AJ46" s="455">
        <f t="shared" si="26"/>
        <v>5.5545830462508647E-2</v>
      </c>
      <c r="AK46" s="453">
        <f t="shared" ref="AK46" si="28">SUM(AK43:AK45)</f>
        <v>1.8295231086123437E-2</v>
      </c>
      <c r="AL46" s="455">
        <f t="shared" si="26"/>
        <v>5.9129432427831814E-2</v>
      </c>
      <c r="AM46" s="456">
        <f t="shared" si="26"/>
        <v>0</v>
      </c>
      <c r="AN46" s="456">
        <f t="shared" si="26"/>
        <v>11.128027155477128</v>
      </c>
      <c r="AO46" s="456">
        <f t="shared" ref="AO46" si="29">SUM(AO43:AO45)</f>
        <v>8.9212827873570788</v>
      </c>
      <c r="AP46" s="455">
        <f t="shared" si="26"/>
        <v>3.3195470836677505</v>
      </c>
      <c r="AQ46" s="456">
        <f t="shared" ref="AQ46:AR46" si="30">SUM(AQ43:AQ45)</f>
        <v>4.1494338545846894</v>
      </c>
      <c r="AR46" s="456">
        <f t="shared" si="30"/>
        <v>0</v>
      </c>
      <c r="AS46" s="456">
        <f t="shared" si="26"/>
        <v>0</v>
      </c>
      <c r="AT46" s="456">
        <f t="shared" si="26"/>
        <v>3.7344904691262193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2</v>
      </c>
      <c r="I48" s="224">
        <f>DB!AJ41</f>
        <v>0</v>
      </c>
      <c r="J48" s="224">
        <f>DB!AK41</f>
        <v>1</v>
      </c>
      <c r="K48" s="224">
        <f>DB!AL41</f>
        <v>1</v>
      </c>
      <c r="L48" s="224">
        <f>DB!AM41</f>
        <v>1</v>
      </c>
      <c r="M48" s="224">
        <f>DB!AN41</f>
        <v>1</v>
      </c>
      <c r="N48" s="224">
        <f>DB!AO41</f>
        <v>0</v>
      </c>
      <c r="O48" s="224">
        <f>DB!AP41</f>
        <v>1</v>
      </c>
      <c r="P48" s="224">
        <f>DB!AQ41</f>
        <v>1</v>
      </c>
      <c r="Q48" s="224">
        <f>DB!AR41</f>
        <v>1</v>
      </c>
      <c r="R48" s="224">
        <f>SUM(H48:Q48)</f>
        <v>9</v>
      </c>
      <c r="S48" s="224">
        <f>DB!AS41</f>
        <v>1</v>
      </c>
      <c r="T48" s="225">
        <f>DB!C41</f>
        <v>10</v>
      </c>
      <c r="U48" s="335">
        <f>DB!E41</f>
        <v>58.6</v>
      </c>
      <c r="V48" s="352">
        <f>DB!F41*1000</f>
        <v>0.15078691555555598</v>
      </c>
      <c r="W48" s="177">
        <f t="shared" si="23"/>
        <v>5.86</v>
      </c>
      <c r="X48" s="457">
        <v>0.52288202247191007</v>
      </c>
      <c r="Y48" s="400">
        <f t="shared" ref="Y48:Y49" si="32">V48*X48</f>
        <v>7.8843767367990231E-2</v>
      </c>
      <c r="Z48" s="398">
        <f>DB!H41*$X48</f>
        <v>1.3818407649231941E-3</v>
      </c>
      <c r="AA48" s="402">
        <f>DB!I41*$X48</f>
        <v>1.0747650393847054E-3</v>
      </c>
      <c r="AB48" s="402">
        <f>DB!J41*$X48</f>
        <v>1.2283029021539498E-3</v>
      </c>
      <c r="AC48" s="402">
        <f>DB!K41*$X48</f>
        <v>1.3818407649231941E-3</v>
      </c>
      <c r="AD48" s="407">
        <f>DB!L41*$X48</f>
        <v>7.563941330985033</v>
      </c>
      <c r="AE48" s="401">
        <f>DB!M41*$X48</f>
        <v>0.116846463239361</v>
      </c>
      <c r="AF48" s="401">
        <f>DB!N41*$X48</f>
        <v>3.9414924834271425E-3</v>
      </c>
      <c r="AG48" s="401">
        <f>DB!O41*$X48</f>
        <v>2.7337284431046688E-2</v>
      </c>
      <c r="AH48" s="401">
        <f>DB!P41*$X48</f>
        <v>5.3649599886309305E-3</v>
      </c>
      <c r="AI48" s="401">
        <f>DB!Q41*$X48</f>
        <v>4.3650776661005369E-3</v>
      </c>
      <c r="AJ48" s="401">
        <f>DB!R41*$X48</f>
        <v>2.1108626808975526E-3</v>
      </c>
      <c r="AK48" s="402">
        <f>DB!S41*1000*$X48</f>
        <v>6.9525867588136783E-4</v>
      </c>
      <c r="AL48" s="401">
        <f>DB!T41*$X48</f>
        <v>2.2470473699877135E-3</v>
      </c>
      <c r="AM48" s="400">
        <f>DB!U41*1000*$X48</f>
        <v>0</v>
      </c>
      <c r="AN48" s="400">
        <f>DB!V41*1000*$X48</f>
        <v>0.42288929770103706</v>
      </c>
      <c r="AO48" s="400">
        <f>DB!W41*1000*$X48</f>
        <v>0.33902819968235703</v>
      </c>
      <c r="AP48" s="401">
        <f>DB!X41*1000*$X48</f>
        <v>0.12615002778878406</v>
      </c>
      <c r="AQ48" s="400">
        <f>DB!Y41*1000*$X48</f>
        <v>0.15768753473597996</v>
      </c>
      <c r="AR48" s="400">
        <f>DB!Z41*1000*$X48</f>
        <v>0</v>
      </c>
      <c r="AS48" s="400">
        <f>DB!AA41*1000*$X48</f>
        <v>0</v>
      </c>
      <c r="AT48" s="400">
        <f>DB!AB41*1000*$X48</f>
        <v>0.14191878126238203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14</v>
      </c>
      <c r="I49" s="227">
        <f>DB!AJ42</f>
        <v>21</v>
      </c>
      <c r="J49" s="227">
        <f>DB!AK42</f>
        <v>5</v>
      </c>
      <c r="K49" s="227">
        <f>DB!AL42</f>
        <v>2</v>
      </c>
      <c r="L49" s="227">
        <f>DB!AM42</f>
        <v>2</v>
      </c>
      <c r="M49" s="227">
        <f>DB!AN42</f>
        <v>2</v>
      </c>
      <c r="N49" s="227">
        <f>DB!AO42</f>
        <v>5</v>
      </c>
      <c r="O49" s="227">
        <f>DB!AP42</f>
        <v>4</v>
      </c>
      <c r="P49" s="227">
        <f>DB!AQ42</f>
        <v>3</v>
      </c>
      <c r="Q49" s="227">
        <f>DB!AR42</f>
        <v>1</v>
      </c>
      <c r="R49" s="227">
        <f>SUM(H49:Q49)</f>
        <v>59</v>
      </c>
      <c r="S49" s="227">
        <f>DB!AS42</f>
        <v>0</v>
      </c>
      <c r="T49" s="228">
        <f>DB!C42</f>
        <v>59</v>
      </c>
      <c r="U49" s="336">
        <f>DB!E42</f>
        <v>372.4</v>
      </c>
      <c r="V49" s="353">
        <f>DB!F42*1000</f>
        <v>0.95824312888888907</v>
      </c>
      <c r="W49" s="204">
        <f t="shared" si="23"/>
        <v>6.3118644067796605</v>
      </c>
      <c r="X49" s="458">
        <v>0.52288202247191007</v>
      </c>
      <c r="Y49" s="411">
        <f t="shared" si="32"/>
        <v>0.50104810525323351</v>
      </c>
      <c r="Z49" s="399">
        <f>DB!H42*$X49</f>
        <v>8.7815273183856173E-3</v>
      </c>
      <c r="AA49" s="408">
        <f>DB!I42*$X49</f>
        <v>6.830076803188802E-3</v>
      </c>
      <c r="AB49" s="408">
        <f>DB!J42*$X49</f>
        <v>7.80580206078721E-3</v>
      </c>
      <c r="AC49" s="408">
        <f>DB!K42*$X49</f>
        <v>8.7815273183856173E-3</v>
      </c>
      <c r="AD49" s="409">
        <f>DB!L42*$X49</f>
        <v>48.068459925918695</v>
      </c>
      <c r="AE49" s="410">
        <f>DB!M42*$X49</f>
        <v>0.74255329198529019</v>
      </c>
      <c r="AF49" s="410">
        <f>DB!N42*$X49</f>
        <v>2.5047982949287843E-2</v>
      </c>
      <c r="AG49" s="410">
        <f>DB!O42*$X49</f>
        <v>0.17372704303962117</v>
      </c>
      <c r="AH49" s="410">
        <f>DB!P42*$X49</f>
        <v>3.4094046071095001E-2</v>
      </c>
      <c r="AI49" s="410">
        <f>DB!Q42*$X49</f>
        <v>2.7739845099928974E-2</v>
      </c>
      <c r="AJ49" s="410">
        <f>DB!R42*$X49</f>
        <v>1.3414424272461584E-2</v>
      </c>
      <c r="AK49" s="408">
        <f>DB!S42*1000*$X49</f>
        <v>4.4183332917785093E-3</v>
      </c>
      <c r="AL49" s="410">
        <f>DB!T42*$X49</f>
        <v>1.4279870999717134E-2</v>
      </c>
      <c r="AM49" s="411">
        <f>DB!U42*1000*$X49</f>
        <v>0</v>
      </c>
      <c r="AN49" s="411">
        <f>DB!V42*1000*$X49</f>
        <v>2.687439837267342</v>
      </c>
      <c r="AO49" s="411">
        <f>DB!W42*1000*$X49</f>
        <v>2.1545068525889026</v>
      </c>
      <c r="AP49" s="410">
        <f>DB!X42*1000*$X49</f>
        <v>0.80167696840517233</v>
      </c>
      <c r="AQ49" s="411">
        <f>DB!Y42*1000*$X49</f>
        <v>1.0020962105064681</v>
      </c>
      <c r="AR49" s="411">
        <f>DB!Z42*1000*$X49</f>
        <v>0</v>
      </c>
      <c r="AS49" s="411">
        <f>DB!AA42*1000*$X49</f>
        <v>0</v>
      </c>
      <c r="AT49" s="411">
        <f>DB!AB42*1000*$X49</f>
        <v>0.90188658945582023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16</v>
      </c>
      <c r="I50" s="230">
        <f t="shared" si="33"/>
        <v>21</v>
      </c>
      <c r="J50" s="230">
        <f t="shared" si="33"/>
        <v>6</v>
      </c>
      <c r="K50" s="230">
        <f t="shared" si="33"/>
        <v>3</v>
      </c>
      <c r="L50" s="230">
        <f t="shared" si="33"/>
        <v>3</v>
      </c>
      <c r="M50" s="230">
        <f t="shared" si="33"/>
        <v>3</v>
      </c>
      <c r="N50" s="230">
        <f t="shared" si="33"/>
        <v>5</v>
      </c>
      <c r="O50" s="230">
        <f t="shared" si="33"/>
        <v>5</v>
      </c>
      <c r="P50" s="230">
        <f t="shared" si="33"/>
        <v>4</v>
      </c>
      <c r="Q50" s="230">
        <f t="shared" si="33"/>
        <v>2</v>
      </c>
      <c r="R50" s="230">
        <f t="shared" si="33"/>
        <v>68</v>
      </c>
      <c r="S50" s="230">
        <f t="shared" si="33"/>
        <v>1</v>
      </c>
      <c r="T50" s="231">
        <f>SUM(T48:T49)</f>
        <v>69</v>
      </c>
      <c r="U50" s="337">
        <f>SUM(U48:U49)</f>
        <v>431</v>
      </c>
      <c r="V50" s="354">
        <f t="shared" ref="V50:AX50" si="34">SUM(V48:V49)</f>
        <v>1.109030044444445</v>
      </c>
      <c r="W50" s="232"/>
      <c r="X50" s="395"/>
      <c r="Y50" s="445">
        <f t="shared" ref="Y50" si="35">SUM(Y48:Y49)</f>
        <v>0.57989187262122377</v>
      </c>
      <c r="Z50" s="447">
        <f t="shared" si="34"/>
        <v>1.0163368083308812E-2</v>
      </c>
      <c r="AA50" s="448">
        <f t="shared" si="34"/>
        <v>7.9048418425735067E-3</v>
      </c>
      <c r="AB50" s="448">
        <f t="shared" si="34"/>
        <v>9.0341049629411602E-3</v>
      </c>
      <c r="AC50" s="448">
        <f t="shared" si="34"/>
        <v>1.0163368083308812E-2</v>
      </c>
      <c r="AD50" s="444">
        <f t="shared" si="34"/>
        <v>55.632401256903727</v>
      </c>
      <c r="AE50" s="449">
        <f t="shared" si="34"/>
        <v>0.85939975522465117</v>
      </c>
      <c r="AF50" s="449">
        <f t="shared" si="34"/>
        <v>2.8989475432714986E-2</v>
      </c>
      <c r="AG50" s="449">
        <f t="shared" si="34"/>
        <v>0.20106432747066785</v>
      </c>
      <c r="AH50" s="449">
        <f t="shared" si="34"/>
        <v>3.945900605972593E-2</v>
      </c>
      <c r="AI50" s="449">
        <f t="shared" si="34"/>
        <v>3.2104922766029512E-2</v>
      </c>
      <c r="AJ50" s="449">
        <f t="shared" si="34"/>
        <v>1.5525286953359137E-2</v>
      </c>
      <c r="AK50" s="448">
        <f t="shared" ref="AK50" si="36">SUM(AK48:AK49)</f>
        <v>5.1135919676598774E-3</v>
      </c>
      <c r="AL50" s="449">
        <f t="shared" si="34"/>
        <v>1.6526918369704848E-2</v>
      </c>
      <c r="AM50" s="445">
        <f t="shared" si="34"/>
        <v>0</v>
      </c>
      <c r="AN50" s="445">
        <f t="shared" si="34"/>
        <v>3.1103291349683793</v>
      </c>
      <c r="AO50" s="445">
        <f t="shared" ref="AO50" si="37">SUM(AO48:AO49)</f>
        <v>2.4935350522712598</v>
      </c>
      <c r="AP50" s="449">
        <f t="shared" si="34"/>
        <v>0.92782699619395637</v>
      </c>
      <c r="AQ50" s="445">
        <f t="shared" ref="AQ50:AR50" si="38">SUM(AQ48:AQ49)</f>
        <v>1.1597837452424482</v>
      </c>
      <c r="AR50" s="445">
        <f t="shared" si="38"/>
        <v>0</v>
      </c>
      <c r="AS50" s="445">
        <f t="shared" si="34"/>
        <v>0</v>
      </c>
      <c r="AT50" s="445">
        <f t="shared" si="34"/>
        <v>1.0438053707182022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16</v>
      </c>
      <c r="I52" s="417">
        <f t="shared" si="40"/>
        <v>21</v>
      </c>
      <c r="J52" s="417">
        <f t="shared" si="40"/>
        <v>6</v>
      </c>
      <c r="K52" s="417">
        <f t="shared" si="40"/>
        <v>3</v>
      </c>
      <c r="L52" s="417">
        <f t="shared" si="40"/>
        <v>3</v>
      </c>
      <c r="M52" s="417">
        <f t="shared" si="40"/>
        <v>3</v>
      </c>
      <c r="N52" s="417">
        <f t="shared" si="40"/>
        <v>5</v>
      </c>
      <c r="O52" s="417">
        <f t="shared" si="40"/>
        <v>5</v>
      </c>
      <c r="P52" s="417">
        <f t="shared" si="40"/>
        <v>4</v>
      </c>
      <c r="Q52" s="417">
        <f t="shared" si="40"/>
        <v>2</v>
      </c>
      <c r="R52" s="417">
        <f t="shared" si="40"/>
        <v>68</v>
      </c>
      <c r="S52" s="417">
        <f t="shared" si="40"/>
        <v>1</v>
      </c>
      <c r="T52" s="434">
        <f>SUM(T46,T50)</f>
        <v>102</v>
      </c>
      <c r="U52" s="435">
        <f>SUM(U46,U50)</f>
        <v>1459.4</v>
      </c>
      <c r="V52" s="418">
        <f t="shared" ref="V52:AX52" si="41">SUM(V46,V50)</f>
        <v>5.0768790775478934</v>
      </c>
      <c r="W52" s="436"/>
      <c r="X52" s="437"/>
      <c r="Y52" s="456">
        <f t="shared" ref="Y52" si="42">SUM(Y46,Y50)</f>
        <v>2.6546087999135675</v>
      </c>
      <c r="Z52" s="452">
        <f t="shared" si="41"/>
        <v>4.6672528730251135E-2</v>
      </c>
      <c r="AA52" s="453">
        <f t="shared" si="41"/>
        <v>3.6260017733125816E-2</v>
      </c>
      <c r="AB52" s="453">
        <f t="shared" si="41"/>
        <v>4.1429519080325904E-2</v>
      </c>
      <c r="AC52" s="453">
        <f t="shared" si="41"/>
        <v>4.6672528730251135E-2</v>
      </c>
      <c r="AD52" s="454">
        <f t="shared" si="41"/>
        <v>254.67206717236292</v>
      </c>
      <c r="AE52" s="455">
        <f t="shared" si="41"/>
        <v>3.9341302414719048</v>
      </c>
      <c r="AF52" s="455">
        <f t="shared" si="41"/>
        <v>0.21402343102774524</v>
      </c>
      <c r="AG52" s="455">
        <f t="shared" si="41"/>
        <v>0.92042526935184921</v>
      </c>
      <c r="AH52" s="455">
        <f t="shared" si="41"/>
        <v>0.18063406243048227</v>
      </c>
      <c r="AI52" s="455">
        <f t="shared" si="41"/>
        <v>0.14696879628612369</v>
      </c>
      <c r="AJ52" s="455">
        <f t="shared" si="41"/>
        <v>7.1071117415867788E-2</v>
      </c>
      <c r="AK52" s="453">
        <f t="shared" ref="AK52" si="43">SUM(AK46,AK50)</f>
        <v>2.3408823053783313E-2</v>
      </c>
      <c r="AL52" s="455">
        <f t="shared" si="41"/>
        <v>7.5656350797536659E-2</v>
      </c>
      <c r="AM52" s="456">
        <f t="shared" si="41"/>
        <v>0</v>
      </c>
      <c r="AN52" s="456">
        <f t="shared" si="41"/>
        <v>14.238356290445507</v>
      </c>
      <c r="AO52" s="456">
        <f t="shared" ref="AO52" si="44">SUM(AO46,AO50)</f>
        <v>11.414817839628338</v>
      </c>
      <c r="AP52" s="455">
        <f t="shared" si="41"/>
        <v>4.2473740798617072</v>
      </c>
      <c r="AQ52" s="456">
        <f t="shared" ref="AQ52:AR52" si="45">SUM(AQ46,AQ50)</f>
        <v>5.3092175998271376</v>
      </c>
      <c r="AR52" s="456">
        <f t="shared" si="45"/>
        <v>0</v>
      </c>
      <c r="AS52" s="456">
        <f t="shared" si="41"/>
        <v>0</v>
      </c>
      <c r="AT52" s="456">
        <f t="shared" si="41"/>
        <v>4.7782958398444215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13</v>
      </c>
      <c r="I57" s="224">
        <f>DB!AJ43</f>
        <v>38</v>
      </c>
      <c r="J57" s="224">
        <f>DB!AK43</f>
        <v>36</v>
      </c>
      <c r="K57" s="224">
        <f>DB!AL43</f>
        <v>179</v>
      </c>
      <c r="L57" s="224">
        <f>DB!AM43</f>
        <v>63</v>
      </c>
      <c r="M57" s="224">
        <f>DB!AN43</f>
        <v>47</v>
      </c>
      <c r="N57" s="224">
        <f>DB!AO43</f>
        <v>68</v>
      </c>
      <c r="O57" s="224">
        <f>DB!AP43</f>
        <v>197</v>
      </c>
      <c r="P57" s="224">
        <f>DB!AQ43</f>
        <v>111</v>
      </c>
      <c r="Q57" s="224">
        <f>DB!AR43</f>
        <v>23</v>
      </c>
      <c r="R57" s="224">
        <f>SUM(H57:Q57)</f>
        <v>775</v>
      </c>
      <c r="S57" s="224">
        <f>DB!AS43</f>
        <v>1</v>
      </c>
      <c r="T57" s="225">
        <f>DB!C43</f>
        <v>776</v>
      </c>
      <c r="U57" s="335">
        <f>DB!E43</f>
        <v>9760.3799999999701</v>
      </c>
      <c r="V57" s="352">
        <f>DB!F43*1000</f>
        <v>39.518634299586203</v>
      </c>
      <c r="W57" s="177">
        <f t="shared" ref="W57:W59" si="47">IF(T57=0,0,U57/T57)</f>
        <v>12.577809278350477</v>
      </c>
      <c r="X57" s="389">
        <v>0.76979293544457972</v>
      </c>
      <c r="Y57" s="400">
        <f t="shared" ref="Y57:Y59" si="48">V57*X57</f>
        <v>30.421165502239315</v>
      </c>
      <c r="Z57" s="398">
        <f>DB!H43*$X57</f>
        <v>1.0858015994645378</v>
      </c>
      <c r="AA57" s="402">
        <f>DB!I43*$X57</f>
        <v>0.86864127957163162</v>
      </c>
      <c r="AB57" s="402">
        <f>DB!J43*$X57</f>
        <v>0.92293135954486594</v>
      </c>
      <c r="AC57" s="402">
        <f>DB!K43*$X57</f>
        <v>1.0315115194913111</v>
      </c>
      <c r="AD57" s="407">
        <f>DB!L43*$X57</f>
        <v>2951.1572653722301</v>
      </c>
      <c r="AE57" s="401">
        <f>DB!M43*$X57</f>
        <v>37.05297958172757</v>
      </c>
      <c r="AF57" s="401">
        <f>DB!N43*$X57</f>
        <v>2.8143689057882582</v>
      </c>
      <c r="AG57" s="401">
        <f>DB!O43*$X57</f>
        <v>3.6809610257709493</v>
      </c>
      <c r="AH57" s="401">
        <f>DB!P43*$X57</f>
        <v>3.66575044301984</v>
      </c>
      <c r="AI57" s="401">
        <f>DB!Q43*$X57</f>
        <v>0.77573972030711169</v>
      </c>
      <c r="AJ57" s="401">
        <f>DB!R43*$X57</f>
        <v>3.2702752914907287</v>
      </c>
      <c r="AK57" s="402">
        <f>DB!S43*1000*$X57</f>
        <v>0.36505398602687378</v>
      </c>
      <c r="AL57" s="401">
        <f>DB!T43*$X57</f>
        <v>0.53237039628919292</v>
      </c>
      <c r="AM57" s="400">
        <f>DB!U43*1000*$X57</f>
        <v>16.731641026231618</v>
      </c>
      <c r="AN57" s="400">
        <f>DB!V43*1000*$X57</f>
        <v>95.826671332053422</v>
      </c>
      <c r="AO57" s="400">
        <f>DB!W43*1000*$X57</f>
        <v>63.884447554702696</v>
      </c>
      <c r="AP57" s="401">
        <f>DB!X43*1000*$X57</f>
        <v>10.799513753295033</v>
      </c>
      <c r="AQ57" s="400">
        <f>DB!Y43*1000*$X57</f>
        <v>5.3237039628918916</v>
      </c>
      <c r="AR57" s="400">
        <f>DB!Z43*1000*$X57</f>
        <v>11.255831235828552</v>
      </c>
      <c r="AS57" s="400">
        <f>DB!AA43*1000*$X57</f>
        <v>4.4110689978247022</v>
      </c>
      <c r="AT57" s="400">
        <f>DB!AB43*1000*$X57</f>
        <v>34.984340327575417</v>
      </c>
      <c r="AU57" s="400">
        <f>DB!AC43*1000*$X57</f>
        <v>65.405505829814274</v>
      </c>
      <c r="AV57" s="400">
        <f>DB!AD43*1000*$X57</f>
        <v>167.31641026231537</v>
      </c>
      <c r="AW57" s="401">
        <f>DB!AE43*1000*$X57</f>
        <v>24.336932401791483</v>
      </c>
      <c r="AX57" s="401">
        <f>DB!AF43*$X57</f>
        <v>0.12776889510940509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72</v>
      </c>
      <c r="I58" s="224">
        <f>DB!AJ44</f>
        <v>234</v>
      </c>
      <c r="J58" s="224">
        <f>DB!AK44</f>
        <v>314</v>
      </c>
      <c r="K58" s="224">
        <f>DB!AL44</f>
        <v>644</v>
      </c>
      <c r="L58" s="224">
        <f>DB!AM44</f>
        <v>123</v>
      </c>
      <c r="M58" s="224">
        <f>DB!AN44</f>
        <v>90</v>
      </c>
      <c r="N58" s="224">
        <f>DB!AO44</f>
        <v>75</v>
      </c>
      <c r="O58" s="224">
        <f>DB!AP44</f>
        <v>73</v>
      </c>
      <c r="P58" s="224">
        <f>DB!AQ44</f>
        <v>230</v>
      </c>
      <c r="Q58" s="224">
        <f>DB!AR44</f>
        <v>30</v>
      </c>
      <c r="R58" s="224">
        <f t="shared" ref="R58:R59" si="49">SUM(H58:Q58)</f>
        <v>1885</v>
      </c>
      <c r="S58" s="224">
        <f>DB!AS44</f>
        <v>13</v>
      </c>
      <c r="T58" s="225">
        <f>DB!C44</f>
        <v>1898</v>
      </c>
      <c r="U58" s="335">
        <f>DB!E44</f>
        <v>44401.919999999998</v>
      </c>
      <c r="V58" s="352">
        <f>DB!F44*1000</f>
        <v>169.508769792002</v>
      </c>
      <c r="W58" s="177">
        <f t="shared" si="47"/>
        <v>23.394056902002106</v>
      </c>
      <c r="X58" s="389">
        <v>0.76979293544457972</v>
      </c>
      <c r="Y58" s="400">
        <f t="shared" si="48"/>
        <v>130.48665348178471</v>
      </c>
      <c r="Z58" s="398">
        <f>DB!H44*$X58</f>
        <v>4.6573697858113334</v>
      </c>
      <c r="AA58" s="402">
        <f>DB!I44*$X58</f>
        <v>3.7258958286490382</v>
      </c>
      <c r="AB58" s="402">
        <f>DB!J44*$X58</f>
        <v>3.9587643179395964</v>
      </c>
      <c r="AC58" s="402">
        <f>DB!K44*$X58</f>
        <v>4.4245012965207753</v>
      </c>
      <c r="AD58" s="407">
        <f>DB!L44*$X58</f>
        <v>12658.510254267692</v>
      </c>
      <c r="AE58" s="401">
        <f>DB!M44*$X58</f>
        <v>158.93274394081038</v>
      </c>
      <c r="AF58" s="401">
        <f>DB!N44*$X58</f>
        <v>11.640643823783616</v>
      </c>
      <c r="AG58" s="401">
        <f>DB!O44*$X58</f>
        <v>15.788885071295612</v>
      </c>
      <c r="AH58" s="401">
        <f>DB!P44*$X58</f>
        <v>15.723641744555104</v>
      </c>
      <c r="AI58" s="401">
        <f>DB!Q44*$X58</f>
        <v>3.3274096637854478</v>
      </c>
      <c r="AJ58" s="401">
        <f>DB!R44*$X58</f>
        <v>14.027315249291615</v>
      </c>
      <c r="AK58" s="402">
        <f>DB!S44*1000*$X58</f>
        <v>1.5658398417813981</v>
      </c>
      <c r="AL58" s="401">
        <f>DB!T44*$X58</f>
        <v>2.2835164359311979</v>
      </c>
      <c r="AM58" s="400">
        <f>DB!U44*1000*$X58</f>
        <v>71.76765941498067</v>
      </c>
      <c r="AN58" s="400">
        <f>DB!V44*1000*$X58</f>
        <v>411.03295846761472</v>
      </c>
      <c r="AO58" s="400">
        <f>DB!W44*1000*$X58</f>
        <v>274.02197231174392</v>
      </c>
      <c r="AP58" s="401">
        <f>DB!X44*1000*$X58</f>
        <v>46.322761986033342</v>
      </c>
      <c r="AQ58" s="400">
        <f>DB!Y44*1000*$X58</f>
        <v>22.835164359311904</v>
      </c>
      <c r="AR58" s="400">
        <f>DB!Z44*1000*$X58</f>
        <v>48.280061788258926</v>
      </c>
      <c r="AS58" s="400">
        <f>DB!AA44*1000*$X58</f>
        <v>18.920564754858486</v>
      </c>
      <c r="AT58" s="400">
        <f>DB!AB44*1000*$X58</f>
        <v>150.05965150405066</v>
      </c>
      <c r="AU58" s="400">
        <f>DB!AC44*1000*$X58</f>
        <v>280.54630498583231</v>
      </c>
      <c r="AV58" s="400">
        <f>DB!AD44*1000*$X58</f>
        <v>717.6765941498121</v>
      </c>
      <c r="AW58" s="401">
        <f>DB!AE44*1000*$X58</f>
        <v>104.38932278542499</v>
      </c>
      <c r="AX58" s="401">
        <f>DB!AF44*$X58</f>
        <v>0.5480439446234886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3</v>
      </c>
      <c r="I59" s="227">
        <f>DB!AJ45</f>
        <v>13</v>
      </c>
      <c r="J59" s="227">
        <f>DB!AK45</f>
        <v>7</v>
      </c>
      <c r="K59" s="227">
        <f>DB!AL45</f>
        <v>6</v>
      </c>
      <c r="L59" s="227">
        <f>DB!AM45</f>
        <v>5</v>
      </c>
      <c r="M59" s="227">
        <f>DB!AN45</f>
        <v>1</v>
      </c>
      <c r="N59" s="227">
        <f>DB!AO45</f>
        <v>1</v>
      </c>
      <c r="O59" s="227">
        <f>DB!AP45</f>
        <v>1</v>
      </c>
      <c r="P59" s="227">
        <f>DB!AQ45</f>
        <v>2</v>
      </c>
      <c r="Q59" s="227">
        <f>DB!AR45</f>
        <v>0</v>
      </c>
      <c r="R59" s="227">
        <f t="shared" si="49"/>
        <v>39</v>
      </c>
      <c r="S59" s="227">
        <f>DB!AS45</f>
        <v>0</v>
      </c>
      <c r="T59" s="228">
        <f>DB!C45</f>
        <v>39</v>
      </c>
      <c r="U59" s="336">
        <f>DB!E45</f>
        <v>5106.2</v>
      </c>
      <c r="V59" s="353">
        <f>DB!F45*1000</f>
        <v>19.65989124</v>
      </c>
      <c r="W59" s="204">
        <f t="shared" si="47"/>
        <v>130.92820512820512</v>
      </c>
      <c r="X59" s="390">
        <v>0.76979293544457972</v>
      </c>
      <c r="Y59" s="411">
        <f t="shared" si="48"/>
        <v>15.134045388160779</v>
      </c>
      <c r="Z59" s="412">
        <f>DB!H45*$X59</f>
        <v>0.53746815960046701</v>
      </c>
      <c r="AA59" s="413">
        <f>DB!I45*$X59</f>
        <v>0.42943435867575003</v>
      </c>
      <c r="AB59" s="413">
        <f>DB!J45*$X59</f>
        <v>0.45644280890692901</v>
      </c>
      <c r="AC59" s="413">
        <f>DB!K45*$X59</f>
        <v>0.51045970936928797</v>
      </c>
      <c r="AD59" s="414">
        <f>DB!L45*$X59</f>
        <v>1468.1537431054771</v>
      </c>
      <c r="AE59" s="415">
        <f>DB!M45*$X59</f>
        <v>18.433267282779827</v>
      </c>
      <c r="AF59" s="415">
        <f>DB!N45*$X59</f>
        <v>1.4001037125317422</v>
      </c>
      <c r="AG59" s="415">
        <f>DB!O45*$X59</f>
        <v>1.8312194919674543</v>
      </c>
      <c r="AH59" s="415">
        <f>DB!P45*$X59</f>
        <v>1.8236524692733738</v>
      </c>
      <c r="AI59" s="415">
        <f>DB!Q45*$X59</f>
        <v>0.38591815739809981</v>
      </c>
      <c r="AJ59" s="415">
        <f>DB!R45*$X59</f>
        <v>1.6269098792272838</v>
      </c>
      <c r="AK59" s="413">
        <f>DB!S45*1000*$X59</f>
        <v>0.18160854465792933</v>
      </c>
      <c r="AL59" s="415">
        <f>DB!T45*$X59</f>
        <v>0.26484579429281357</v>
      </c>
      <c r="AM59" s="416">
        <f>DB!U45*1000*$X59</f>
        <v>8.3237249634884289</v>
      </c>
      <c r="AN59" s="416">
        <f>DB!V45*1000*$X59</f>
        <v>47.672242972706449</v>
      </c>
      <c r="AO59" s="416">
        <f>DB!W45*1000*$X59</f>
        <v>31.781495315137636</v>
      </c>
      <c r="AP59" s="415">
        <f>DB!X45*1000*$X59</f>
        <v>5.3725861127970767</v>
      </c>
      <c r="AQ59" s="416">
        <f>DB!Y45*1000*$X59</f>
        <v>2.6484579429281361</v>
      </c>
      <c r="AR59" s="416">
        <f>DB!Z45*1000*$X59</f>
        <v>5.5995967936194875</v>
      </c>
      <c r="AS59" s="416">
        <f>DB!AA45*1000*$X59</f>
        <v>2.1944365812833126</v>
      </c>
      <c r="AT59" s="416">
        <f>DB!AB45*1000*$X59</f>
        <v>17.404152196384892</v>
      </c>
      <c r="AU59" s="416">
        <f>DB!AC45*1000*$X59</f>
        <v>32.538197584545671</v>
      </c>
      <c r="AV59" s="416">
        <f>DB!AD45*1000*$X59</f>
        <v>83.237249634884279</v>
      </c>
      <c r="AW59" s="415">
        <f>DB!AE45*1000*$X59</f>
        <v>12.107236310528624</v>
      </c>
      <c r="AX59" s="415">
        <f>DB!AF45*$X59</f>
        <v>6.3562990630275276E-2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88</v>
      </c>
      <c r="I60" s="230">
        <f t="shared" si="50"/>
        <v>285</v>
      </c>
      <c r="J60" s="230">
        <f t="shared" si="50"/>
        <v>357</v>
      </c>
      <c r="K60" s="230">
        <f t="shared" si="50"/>
        <v>829</v>
      </c>
      <c r="L60" s="230">
        <f t="shared" si="50"/>
        <v>191</v>
      </c>
      <c r="M60" s="230">
        <f t="shared" si="50"/>
        <v>138</v>
      </c>
      <c r="N60" s="230">
        <f t="shared" si="50"/>
        <v>144</v>
      </c>
      <c r="O60" s="230">
        <f t="shared" si="50"/>
        <v>271</v>
      </c>
      <c r="P60" s="230">
        <f t="shared" si="50"/>
        <v>343</v>
      </c>
      <c r="Q60" s="230">
        <f t="shared" si="50"/>
        <v>53</v>
      </c>
      <c r="R60" s="230">
        <f t="shared" si="50"/>
        <v>2699</v>
      </c>
      <c r="S60" s="230">
        <f t="shared" si="50"/>
        <v>14</v>
      </c>
      <c r="T60" s="231">
        <f>SUM(T57:T59)</f>
        <v>2713</v>
      </c>
      <c r="U60" s="337">
        <f>SUM(U57:U59)</f>
        <v>59268.499999999964</v>
      </c>
      <c r="V60" s="354">
        <f t="shared" ref="V60:AX60" si="51">SUM(V57:V59)</f>
        <v>228.68729533158822</v>
      </c>
      <c r="W60" s="233"/>
      <c r="X60" s="395"/>
      <c r="Y60" s="445">
        <f t="shared" ref="Y60" si="52">SUM(Y57:Y59)</f>
        <v>176.04186437218482</v>
      </c>
      <c r="Z60" s="452">
        <f t="shared" si="51"/>
        <v>6.2806395448763377</v>
      </c>
      <c r="AA60" s="453">
        <f t="shared" si="51"/>
        <v>5.0239714668964197</v>
      </c>
      <c r="AB60" s="453">
        <f t="shared" si="51"/>
        <v>5.338138486391391</v>
      </c>
      <c r="AC60" s="453">
        <f t="shared" si="51"/>
        <v>5.9664725253813744</v>
      </c>
      <c r="AD60" s="454">
        <f t="shared" si="51"/>
        <v>17077.821262745401</v>
      </c>
      <c r="AE60" s="455">
        <f t="shared" si="51"/>
        <v>214.4189908053178</v>
      </c>
      <c r="AF60" s="455">
        <f t="shared" si="51"/>
        <v>15.855116442103617</v>
      </c>
      <c r="AG60" s="455">
        <f t="shared" si="51"/>
        <v>21.301065589034017</v>
      </c>
      <c r="AH60" s="455">
        <f t="shared" si="51"/>
        <v>21.213044656848318</v>
      </c>
      <c r="AI60" s="455">
        <f t="shared" si="51"/>
        <v>4.4890675414906598</v>
      </c>
      <c r="AJ60" s="455">
        <f t="shared" si="51"/>
        <v>18.924500420009629</v>
      </c>
      <c r="AK60" s="453">
        <f t="shared" ref="AK60" si="53">SUM(AK57:AK59)</f>
        <v>2.1125023724662011</v>
      </c>
      <c r="AL60" s="455">
        <f t="shared" si="51"/>
        <v>3.0807326265132042</v>
      </c>
      <c r="AM60" s="456">
        <f t="shared" si="51"/>
        <v>96.823025404700715</v>
      </c>
      <c r="AN60" s="456">
        <f t="shared" ref="AN60:AW60" si="54">SUM(AN57:AN59)</f>
        <v>554.53187277237464</v>
      </c>
      <c r="AO60" s="456">
        <f t="shared" si="54"/>
        <v>369.68791518158429</v>
      </c>
      <c r="AP60" s="455">
        <f t="shared" si="54"/>
        <v>62.494861852125453</v>
      </c>
      <c r="AQ60" s="456">
        <f t="shared" si="54"/>
        <v>30.80732626513193</v>
      </c>
      <c r="AR60" s="456">
        <f t="shared" si="54"/>
        <v>65.135489817706969</v>
      </c>
      <c r="AS60" s="456">
        <f t="shared" si="54"/>
        <v>25.526070333966501</v>
      </c>
      <c r="AT60" s="456">
        <f t="shared" si="54"/>
        <v>202.44814402801097</v>
      </c>
      <c r="AU60" s="456">
        <f t="shared" si="54"/>
        <v>378.49000840019227</v>
      </c>
      <c r="AV60" s="456">
        <f t="shared" si="54"/>
        <v>968.23025404701173</v>
      </c>
      <c r="AW60" s="455">
        <f t="shared" si="54"/>
        <v>140.83349149774511</v>
      </c>
      <c r="AX60" s="455">
        <f t="shared" si="51"/>
        <v>0.73937583036316901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1466</v>
      </c>
      <c r="I62" s="224">
        <f>DB!AJ46</f>
        <v>1088</v>
      </c>
      <c r="J62" s="224">
        <f>DB!AK46</f>
        <v>326</v>
      </c>
      <c r="K62" s="224">
        <f>DB!AL46</f>
        <v>1332</v>
      </c>
      <c r="L62" s="224">
        <f>DB!AM46</f>
        <v>384</v>
      </c>
      <c r="M62" s="224">
        <f>DB!AN46</f>
        <v>370</v>
      </c>
      <c r="N62" s="224">
        <f>DB!AO46</f>
        <v>389</v>
      </c>
      <c r="O62" s="224">
        <f>DB!AP46</f>
        <v>938</v>
      </c>
      <c r="P62" s="224">
        <f>DB!AQ46</f>
        <v>657</v>
      </c>
      <c r="Q62" s="224">
        <f>DB!AR46</f>
        <v>88</v>
      </c>
      <c r="R62" s="224">
        <f>SUM(H62:Q62)</f>
        <v>7038</v>
      </c>
      <c r="S62" s="224">
        <f>DB!AS46</f>
        <v>290</v>
      </c>
      <c r="T62" s="225">
        <f>DB!C46</f>
        <v>7328</v>
      </c>
      <c r="U62" s="335">
        <f>DB!E46</f>
        <v>38690.489999999503</v>
      </c>
      <c r="V62" s="352">
        <f>DB!F46*1000</f>
        <v>99.556649290668801</v>
      </c>
      <c r="W62" s="177">
        <f t="shared" ref="W62:W68" si="55">IF(T62=0,0,U62/T62)</f>
        <v>5.2798157751091024</v>
      </c>
      <c r="X62" s="457">
        <v>0.76979293544457972</v>
      </c>
      <c r="Y62" s="400">
        <f t="shared" ref="Y62:Y68" si="56">V62*X62</f>
        <v>76.638005300490477</v>
      </c>
      <c r="Z62" s="398">
        <f>DB!H46*$X62</f>
        <v>8.5480852065933473</v>
      </c>
      <c r="AA62" s="402">
        <f>DB!I46*$X62</f>
        <v>6.7016988019690311</v>
      </c>
      <c r="AB62" s="402">
        <f>DB!J46*$X62</f>
        <v>7.248776255190637</v>
      </c>
      <c r="AC62" s="402">
        <f>DB!K46*$X62</f>
        <v>8.0693924350235147</v>
      </c>
      <c r="AD62" s="407">
        <f>DB!L46*$X62</f>
        <v>7434.6528942004343</v>
      </c>
      <c r="AE62" s="401">
        <f>DB!M46*$X62</f>
        <v>93.34509045599232</v>
      </c>
      <c r="AF62" s="401">
        <f>DB!N46*$X62</f>
        <v>3.5450255695077564</v>
      </c>
      <c r="AG62" s="401">
        <f>DB!O46*$X62</f>
        <v>9.2731986413589436</v>
      </c>
      <c r="AH62" s="401">
        <f>DB!P46*$X62</f>
        <v>9.2348796387089553</v>
      </c>
      <c r="AI62" s="401">
        <f>DB!Q46*$X62</f>
        <v>1.9542691351623651</v>
      </c>
      <c r="AJ62" s="401">
        <f>DB!R46*$X62</f>
        <v>8.2385855698024208</v>
      </c>
      <c r="AK62" s="402">
        <f>DB!S46*1000*$X62</f>
        <v>0.91965606360584273</v>
      </c>
      <c r="AL62" s="401">
        <f>DB!T46*$X62</f>
        <v>1.3411650927585186</v>
      </c>
      <c r="AM62" s="400">
        <f>DB!U46*1000*$X62</f>
        <v>42.15090291526888</v>
      </c>
      <c r="AN62" s="400">
        <f>DB!V46*1000*$X62</f>
        <v>241.40971669653521</v>
      </c>
      <c r="AO62" s="400">
        <f>DB!W46*1000*$X62</f>
        <v>160.93981113102885</v>
      </c>
      <c r="AP62" s="401">
        <f>DB!X46*1000*$X62</f>
        <v>27.206491881671941</v>
      </c>
      <c r="AQ62" s="400">
        <f>DB!Y46*1000*$X62</f>
        <v>13.411650927585876</v>
      </c>
      <c r="AR62" s="400">
        <f>DB!Z46*1000*$X62</f>
        <v>28.356061961180817</v>
      </c>
      <c r="AS62" s="400">
        <f>DB!AA46*1000*$X62</f>
        <v>11.112510768571214</v>
      </c>
      <c r="AT62" s="400">
        <f>DB!AB46*1000*$X62</f>
        <v>88.133706095563184</v>
      </c>
      <c r="AU62" s="400">
        <f>DB!AC46*1000*$X62</f>
        <v>164.77171139603533</v>
      </c>
      <c r="AV62" s="400">
        <f>DB!AD46*1000*$X62</f>
        <v>421.50902915269501</v>
      </c>
      <c r="AW62" s="401">
        <f>DB!AE46*1000*$X62</f>
        <v>61.310404240392579</v>
      </c>
      <c r="AX62" s="401">
        <f>DB!AF46*$X62</f>
        <v>0.32187962226205769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1184</v>
      </c>
      <c r="I63" s="224">
        <f>DB!AJ47</f>
        <v>2369</v>
      </c>
      <c r="J63" s="224">
        <f>DB!AK47</f>
        <v>987</v>
      </c>
      <c r="K63" s="224">
        <f>DB!AL47</f>
        <v>2452</v>
      </c>
      <c r="L63" s="224">
        <f>DB!AM47</f>
        <v>226</v>
      </c>
      <c r="M63" s="224">
        <f>DB!AN47</f>
        <v>306</v>
      </c>
      <c r="N63" s="224">
        <f>DB!AO47</f>
        <v>197</v>
      </c>
      <c r="O63" s="224">
        <f>DB!AP47</f>
        <v>302</v>
      </c>
      <c r="P63" s="224">
        <f>DB!AQ47</f>
        <v>237</v>
      </c>
      <c r="Q63" s="224">
        <f>DB!AR47</f>
        <v>63</v>
      </c>
      <c r="R63" s="224">
        <f t="shared" ref="R63:R68" si="57">SUM(H63:Q63)</f>
        <v>8323</v>
      </c>
      <c r="S63" s="224">
        <f>DB!AS47</f>
        <v>89</v>
      </c>
      <c r="T63" s="225">
        <f>DB!C47</f>
        <v>8412</v>
      </c>
      <c r="U63" s="335">
        <f>DB!E47</f>
        <v>49244.629999998899</v>
      </c>
      <c r="V63" s="352">
        <f>DB!F47*1000</f>
        <v>142.283852494359</v>
      </c>
      <c r="W63" s="177">
        <f t="shared" si="55"/>
        <v>5.8540929624344864</v>
      </c>
      <c r="X63" s="457">
        <v>0.76979293544457972</v>
      </c>
      <c r="Y63" s="400">
        <f t="shared" si="56"/>
        <v>109.5291044779962</v>
      </c>
      <c r="Z63" s="398">
        <f>DB!H47*$X63</f>
        <v>9.7733662457294628</v>
      </c>
      <c r="AA63" s="402">
        <f>DB!I47*$X63</f>
        <v>7.6232256716688394</v>
      </c>
      <c r="AB63" s="402">
        <f>DB!J47*$X63</f>
        <v>8.209627646412482</v>
      </c>
      <c r="AC63" s="402">
        <f>DB!K47*$X63</f>
        <v>9.2846979334424393</v>
      </c>
      <c r="AD63" s="407">
        <f>DB!L47*$X63</f>
        <v>10625.418425410822</v>
      </c>
      <c r="AE63" s="401">
        <f>DB!M47*$X63</f>
        <v>133.40644925420611</v>
      </c>
      <c r="AF63" s="401">
        <f>DB!N47*$X63</f>
        <v>6.6346514976033193</v>
      </c>
      <c r="AG63" s="401">
        <f>DB!O47*$X63</f>
        <v>13.253021641837435</v>
      </c>
      <c r="AH63" s="401">
        <f>DB!P47*$X63</f>
        <v>13.19825708959865</v>
      </c>
      <c r="AI63" s="401">
        <f>DB!Q47*$X63</f>
        <v>2.7929921641889228</v>
      </c>
      <c r="AJ63" s="401">
        <f>DB!R47*$X63</f>
        <v>11.77437873138452</v>
      </c>
      <c r="AK63" s="402">
        <f>DB!S47*1000*$X63</f>
        <v>1.3143492537359638</v>
      </c>
      <c r="AL63" s="401">
        <f>DB!T47*$X63</f>
        <v>1.9167593283649778</v>
      </c>
      <c r="AM63" s="400">
        <f>DB!U47*1000*$X63</f>
        <v>60.241007462897414</v>
      </c>
      <c r="AN63" s="400">
        <f>DB!V47*1000*$X63</f>
        <v>345.01667910571587</v>
      </c>
      <c r="AO63" s="400">
        <f>DB!W47*1000*$X63</f>
        <v>230.0111194038098</v>
      </c>
      <c r="AP63" s="401">
        <f>DB!X47*1000*$X63</f>
        <v>38.882832089688698</v>
      </c>
      <c r="AQ63" s="400">
        <f>DB!Y47*1000*$X63</f>
        <v>19.167593283650472</v>
      </c>
      <c r="AR63" s="400">
        <f>DB!Z47*1000*$X63</f>
        <v>40.525768656857956</v>
      </c>
      <c r="AS63" s="400">
        <f>DB!AA47*1000*$X63</f>
        <v>15.881720149310022</v>
      </c>
      <c r="AT63" s="400">
        <f>DB!AB47*1000*$X63</f>
        <v>125.95847014969112</v>
      </c>
      <c r="AU63" s="400">
        <f>DB!AC47*1000*$X63</f>
        <v>235.48757462770044</v>
      </c>
      <c r="AV63" s="400">
        <f>DB!AD47*1000*$X63</f>
        <v>602.41007462895641</v>
      </c>
      <c r="AW63" s="401">
        <f>DB!AE47*1000*$X63</f>
        <v>87.623283582399878</v>
      </c>
      <c r="AX63" s="401">
        <f>DB!AF47*$X63</f>
        <v>0.46002223880761961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29</v>
      </c>
      <c r="I64" s="224">
        <f>DB!AJ48</f>
        <v>70</v>
      </c>
      <c r="J64" s="224">
        <f>DB!AK48</f>
        <v>43</v>
      </c>
      <c r="K64" s="224">
        <f>DB!AL48</f>
        <v>172</v>
      </c>
      <c r="L64" s="224">
        <f>DB!AM48</f>
        <v>30</v>
      </c>
      <c r="M64" s="224">
        <f>DB!AN48</f>
        <v>71</v>
      </c>
      <c r="N64" s="224">
        <f>DB!AO48</f>
        <v>116</v>
      </c>
      <c r="O64" s="224">
        <f>DB!AP48</f>
        <v>388</v>
      </c>
      <c r="P64" s="224">
        <f>DB!AQ48</f>
        <v>386</v>
      </c>
      <c r="Q64" s="224">
        <f>DB!AR48</f>
        <v>66</v>
      </c>
      <c r="R64" s="224">
        <f t="shared" si="57"/>
        <v>1371</v>
      </c>
      <c r="S64" s="224">
        <f>DB!AS48</f>
        <v>1</v>
      </c>
      <c r="T64" s="225">
        <f>DB!C48</f>
        <v>1372</v>
      </c>
      <c r="U64" s="335">
        <f>DB!E48</f>
        <v>8999.9000000000196</v>
      </c>
      <c r="V64" s="352">
        <f>DB!F48*1000</f>
        <v>20.939951489703201</v>
      </c>
      <c r="W64" s="177">
        <f t="shared" si="55"/>
        <v>6.5596938775510347</v>
      </c>
      <c r="X64" s="457">
        <v>0.76979293544457972</v>
      </c>
      <c r="Y64" s="400">
        <f t="shared" si="56"/>
        <v>16.119426725325727</v>
      </c>
      <c r="Z64" s="398">
        <f>DB!H48*$X64</f>
        <v>0.18698535001377603</v>
      </c>
      <c r="AA64" s="402">
        <f>DB!I48*$X64</f>
        <v>0.14383488462597968</v>
      </c>
      <c r="AB64" s="402">
        <f>DB!J48*$X64</f>
        <v>0.15821837308857795</v>
      </c>
      <c r="AC64" s="402">
        <f>DB!K48*$X64</f>
        <v>0.17260186155117777</v>
      </c>
      <c r="AD64" s="407">
        <f>DB!L48*$X64</f>
        <v>1563.7455866238583</v>
      </c>
      <c r="AE64" s="401">
        <f>DB!M48*$X64</f>
        <v>19.633461751446582</v>
      </c>
      <c r="AF64" s="401">
        <f>DB!N48*$X64</f>
        <v>2.0771188316127462</v>
      </c>
      <c r="AG64" s="401">
        <f>DB!O48*$X64</f>
        <v>1.9504506337644072</v>
      </c>
      <c r="AH64" s="401">
        <f>DB!P48*$X64</f>
        <v>1.9423909204017149</v>
      </c>
      <c r="AI64" s="401">
        <f>DB!Q48*$X64</f>
        <v>0.41104538149580405</v>
      </c>
      <c r="AJ64" s="401">
        <f>DB!R48*$X64</f>
        <v>1.732838372972505</v>
      </c>
      <c r="AK64" s="402">
        <f>DB!S48*1000*$X64</f>
        <v>0.19343312070390456</v>
      </c>
      <c r="AL64" s="401">
        <f>DB!T48*$X64</f>
        <v>0.28208996769319716</v>
      </c>
      <c r="AM64" s="400">
        <f>DB!U48*1000*$X64</f>
        <v>8.8656846989289502</v>
      </c>
      <c r="AN64" s="400">
        <f>DB!V48*1000*$X64</f>
        <v>50.776194184775285</v>
      </c>
      <c r="AO64" s="400">
        <f>DB!W48*1000*$X64</f>
        <v>33.850796123183166</v>
      </c>
      <c r="AP64" s="401">
        <f>DB!X48*1000*$X64</f>
        <v>5.7223964874905517</v>
      </c>
      <c r="AQ64" s="400">
        <f>DB!Y48*1000*$X64</f>
        <v>2.8208996769319716</v>
      </c>
      <c r="AR64" s="400">
        <f>DB!Z48*1000*$X64</f>
        <v>5.9641878883704234</v>
      </c>
      <c r="AS64" s="400">
        <f>DB!AA48*1000*$X64</f>
        <v>2.3373168751722275</v>
      </c>
      <c r="AT64" s="400">
        <f>DB!AB48*1000*$X64</f>
        <v>18.537340734124371</v>
      </c>
      <c r="AU64" s="400">
        <f>DB!AC48*1000*$X64</f>
        <v>34.656767459449718</v>
      </c>
      <c r="AV64" s="400">
        <f>DB!AD48*1000*$X64</f>
        <v>88.656846989289491</v>
      </c>
      <c r="AW64" s="401">
        <f>DB!AE48*1000*$X64</f>
        <v>12.895541380260303</v>
      </c>
      <c r="AX64" s="401">
        <f>DB!AF48*$X64</f>
        <v>6.7701592246366404E-2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3</v>
      </c>
      <c r="I65" s="224">
        <f>DB!AJ49</f>
        <v>7</v>
      </c>
      <c r="J65" s="224">
        <f>DB!AK49</f>
        <v>1</v>
      </c>
      <c r="K65" s="224">
        <f>DB!AL49</f>
        <v>5</v>
      </c>
      <c r="L65" s="224">
        <f>DB!AM49</f>
        <v>0</v>
      </c>
      <c r="M65" s="224">
        <f>DB!AN49</f>
        <v>1</v>
      </c>
      <c r="N65" s="224">
        <f>DB!AO49</f>
        <v>1</v>
      </c>
      <c r="O65" s="224">
        <f>DB!AP49</f>
        <v>1</v>
      </c>
      <c r="P65" s="224">
        <f>DB!AQ49</f>
        <v>2</v>
      </c>
      <c r="Q65" s="224">
        <f>DB!AR49</f>
        <v>0</v>
      </c>
      <c r="R65" s="224">
        <f t="shared" si="57"/>
        <v>21</v>
      </c>
      <c r="S65" s="224">
        <f>DB!AS49</f>
        <v>1</v>
      </c>
      <c r="T65" s="225">
        <f>DB!C49</f>
        <v>22</v>
      </c>
      <c r="U65" s="335">
        <f>DB!E49</f>
        <v>342.9</v>
      </c>
      <c r="V65" s="352">
        <f>DB!F49*1000</f>
        <v>0.47479936024844699</v>
      </c>
      <c r="W65" s="177">
        <f t="shared" si="55"/>
        <v>15.586363636363636</v>
      </c>
      <c r="X65" s="457">
        <v>0.76979293544457972</v>
      </c>
      <c r="Y65" s="400">
        <f t="shared" si="56"/>
        <v>0.36549719327286051</v>
      </c>
      <c r="Z65" s="398">
        <f>DB!H49*$X65</f>
        <v>4.239767441965186E-3</v>
      </c>
      <c r="AA65" s="402">
        <f>DB!I49*$X65</f>
        <v>3.2613595707424521E-3</v>
      </c>
      <c r="AB65" s="402">
        <f>DB!J49*$X65</f>
        <v>3.5874955278166966E-3</v>
      </c>
      <c r="AC65" s="402">
        <f>DB!K49*$X65</f>
        <v>3.9136314848909337E-3</v>
      </c>
      <c r="AD65" s="407">
        <f>DB!L49*$X65</f>
        <v>35.456882719400241</v>
      </c>
      <c r="AE65" s="401">
        <f>DB!M49*$X65</f>
        <v>0.44517558140634456</v>
      </c>
      <c r="AF65" s="401">
        <f>DB!N49*$X65</f>
        <v>4.7097276843964385E-2</v>
      </c>
      <c r="AG65" s="401">
        <f>DB!O49*$X65</f>
        <v>4.4225160386016128E-2</v>
      </c>
      <c r="AH65" s="401">
        <f>DB!P49*$X65</f>
        <v>4.4042411789379718E-2</v>
      </c>
      <c r="AI65" s="401">
        <f>DB!Q49*$X65</f>
        <v>9.3201784284579429E-3</v>
      </c>
      <c r="AJ65" s="401">
        <f>DB!R49*$X65</f>
        <v>3.9290948276832542E-2</v>
      </c>
      <c r="AK65" s="402">
        <f>DB!S49*1000*$X65</f>
        <v>4.3859663192743308E-3</v>
      </c>
      <c r="AL65" s="401">
        <f>DB!T49*$X65</f>
        <v>6.396200882275058E-3</v>
      </c>
      <c r="AM65" s="400">
        <f>DB!U49*1000*$X65</f>
        <v>0.20102345630007337</v>
      </c>
      <c r="AN65" s="400">
        <f>DB!V49*1000*$X65</f>
        <v>1.151316158809512</v>
      </c>
      <c r="AO65" s="400">
        <f>DB!W49*1000*$X65</f>
        <v>0.76754410587300737</v>
      </c>
      <c r="AP65" s="401">
        <f>DB!X49*1000*$X65</f>
        <v>0.12975150361186572</v>
      </c>
      <c r="AQ65" s="400">
        <f>DB!Y49*1000*$X65</f>
        <v>6.3962008822750563E-2</v>
      </c>
      <c r="AR65" s="400">
        <f>DB!Z49*1000*$X65</f>
        <v>0.1352339615109581</v>
      </c>
      <c r="AS65" s="400">
        <f>DB!AA49*1000*$X65</f>
        <v>5.2997093024564755E-2</v>
      </c>
      <c r="AT65" s="400">
        <f>DB!AB49*1000*$X65</f>
        <v>0.42032177226378958</v>
      </c>
      <c r="AU65" s="400">
        <f>DB!AC49*1000*$X65</f>
        <v>0.78581896553664921</v>
      </c>
      <c r="AV65" s="400">
        <f>DB!AD49*1000*$X65</f>
        <v>2.0102345630007341</v>
      </c>
      <c r="AW65" s="401">
        <f>DB!AE49*1000*$X65</f>
        <v>0.29239775461828871</v>
      </c>
      <c r="AX65" s="401">
        <f>DB!AF49*$X65</f>
        <v>1.5350882117460161E-3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11</v>
      </c>
      <c r="I66" s="224">
        <f>DB!AJ50</f>
        <v>359</v>
      </c>
      <c r="J66" s="224">
        <f>DB!AK50</f>
        <v>152</v>
      </c>
      <c r="K66" s="224">
        <f>DB!AL50</f>
        <v>233</v>
      </c>
      <c r="L66" s="224">
        <f>DB!AM50</f>
        <v>132</v>
      </c>
      <c r="M66" s="224">
        <f>DB!AN50</f>
        <v>87</v>
      </c>
      <c r="N66" s="224">
        <f>DB!AO50</f>
        <v>54</v>
      </c>
      <c r="O66" s="224">
        <f>DB!AP50</f>
        <v>49</v>
      </c>
      <c r="P66" s="224">
        <f>DB!AQ50</f>
        <v>45</v>
      </c>
      <c r="Q66" s="224">
        <f>DB!AR50</f>
        <v>22</v>
      </c>
      <c r="R66" s="224">
        <f t="shared" si="57"/>
        <v>1144</v>
      </c>
      <c r="S66" s="224">
        <f>DB!AS50</f>
        <v>8</v>
      </c>
      <c r="T66" s="225">
        <f>DB!C50</f>
        <v>1152</v>
      </c>
      <c r="U66" s="335">
        <f>DB!E50</f>
        <v>7360.58</v>
      </c>
      <c r="V66" s="352">
        <f>DB!F50*1000</f>
        <v>3.0870272520000097</v>
      </c>
      <c r="W66" s="177">
        <f t="shared" si="55"/>
        <v>6.3893923611111108</v>
      </c>
      <c r="X66" s="457">
        <v>0.76979293544457972</v>
      </c>
      <c r="Y66" s="400">
        <f t="shared" si="56"/>
        <v>2.3763717701145017</v>
      </c>
      <c r="Z66" s="398">
        <f>DB!H50*$X66</f>
        <v>6.1493189497424584E-2</v>
      </c>
      <c r="AA66" s="402">
        <f>DB!I50*$X66</f>
        <v>4.6650005825631696E-2</v>
      </c>
      <c r="AB66" s="402">
        <f>DB!J50*$X66</f>
        <v>5.0890915446143367E-2</v>
      </c>
      <c r="AC66" s="402">
        <f>DB!K50*$X66</f>
        <v>5.7252279876913448E-2</v>
      </c>
      <c r="AD66" s="407">
        <f>DB!L50*$X66</f>
        <v>230.53182541880861</v>
      </c>
      <c r="AE66" s="401">
        <f>DB!M50*$X66</f>
        <v>2.8944208159994615</v>
      </c>
      <c r="AF66" s="401">
        <f>DB!N50*$X66</f>
        <v>0.23816704368992014</v>
      </c>
      <c r="AG66" s="401">
        <f>DB!O50*$X66</f>
        <v>0.28754098418385687</v>
      </c>
      <c r="AH66" s="401">
        <f>DB!P50*$X66</f>
        <v>0.28635279829879884</v>
      </c>
      <c r="AI66" s="401">
        <f>DB!Q50*$X66</f>
        <v>6.0597480137919525E-2</v>
      </c>
      <c r="AJ66" s="401">
        <f>DB!R50*$X66</f>
        <v>0.25545996528731202</v>
      </c>
      <c r="AK66" s="402">
        <f>DB!S50*1000*$X66</f>
        <v>2.8516461241374389E-2</v>
      </c>
      <c r="AL66" s="401">
        <f>DB!T50*$X66</f>
        <v>4.1586505977003418E-2</v>
      </c>
      <c r="AM66" s="400">
        <f>DB!U50*1000*$X66</f>
        <v>1.3070044735629873</v>
      </c>
      <c r="AN66" s="400">
        <f>DB!V50*1000*$X66</f>
        <v>7.4855710758606495</v>
      </c>
      <c r="AO66" s="400">
        <f>DB!W50*1000*$X66</f>
        <v>4.9903807172404528</v>
      </c>
      <c r="AP66" s="401">
        <f>DB!X50*1000*$X66</f>
        <v>0.8436119783906455</v>
      </c>
      <c r="AQ66" s="400">
        <f>DB!Y50*1000*$X66</f>
        <v>0.41586505977003341</v>
      </c>
      <c r="AR66" s="400">
        <f>DB!Z50*1000*$X66</f>
        <v>0.87925755494235525</v>
      </c>
      <c r="AS66" s="400">
        <f>DB!AA50*1000*$X66</f>
        <v>0.34457390666659937</v>
      </c>
      <c r="AT66" s="400">
        <f>DB!AB50*1000*$X66</f>
        <v>2.7328275356316682</v>
      </c>
      <c r="AU66" s="400">
        <f>DB!AC50*1000*$X66</f>
        <v>5.1091993057461549</v>
      </c>
      <c r="AV66" s="400">
        <f>DB!AD50*1000*$X66</f>
        <v>13.070044735629642</v>
      </c>
      <c r="AW66" s="401">
        <f>DB!AE50*1000*$X66</f>
        <v>1.9010974160915952</v>
      </c>
      <c r="AX66" s="401">
        <f>DB!AF50*$X66</f>
        <v>9.9807614344808761E-3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173</v>
      </c>
      <c r="I67" s="224">
        <f>DB!AJ51</f>
        <v>1455</v>
      </c>
      <c r="J67" s="224">
        <f>DB!AK51</f>
        <v>460</v>
      </c>
      <c r="K67" s="224">
        <f>DB!AL51</f>
        <v>838</v>
      </c>
      <c r="L67" s="224">
        <f>DB!AM51</f>
        <v>429</v>
      </c>
      <c r="M67" s="224">
        <f>DB!AN51</f>
        <v>362</v>
      </c>
      <c r="N67" s="224">
        <f>DB!AO51</f>
        <v>307</v>
      </c>
      <c r="O67" s="224">
        <f>DB!AP51</f>
        <v>268</v>
      </c>
      <c r="P67" s="224">
        <f>DB!AQ51</f>
        <v>270</v>
      </c>
      <c r="Q67" s="224">
        <f>DB!AR51</f>
        <v>85</v>
      </c>
      <c r="R67" s="224">
        <f t="shared" si="57"/>
        <v>4647</v>
      </c>
      <c r="S67" s="224">
        <f>DB!AS51</f>
        <v>19</v>
      </c>
      <c r="T67" s="225">
        <f>DB!C51</f>
        <v>4666</v>
      </c>
      <c r="U67" s="335">
        <f>DB!E51</f>
        <v>21619.639999999901</v>
      </c>
      <c r="V67" s="352">
        <f>DB!F51*1000</f>
        <v>12.257430871814099</v>
      </c>
      <c r="W67" s="177">
        <f t="shared" si="55"/>
        <v>4.6334419202743033</v>
      </c>
      <c r="X67" s="457">
        <v>0.76979293544457972</v>
      </c>
      <c r="Y67" s="400">
        <f t="shared" si="56"/>
        <v>9.4356836918227902</v>
      </c>
      <c r="Z67" s="398">
        <f>DB!H51*$X67</f>
        <v>9.2614864544349418E-2</v>
      </c>
      <c r="AA67" s="402">
        <f>DB!I51*$X67</f>
        <v>7.577579826356122E-2</v>
      </c>
      <c r="AB67" s="402">
        <f>DB!J51*$X67</f>
        <v>8.4195331403954091E-2</v>
      </c>
      <c r="AC67" s="402">
        <f>DB!K51*$X67</f>
        <v>9.2614864544349418E-2</v>
      </c>
      <c r="AD67" s="407">
        <f>DB!L51*$X67</f>
        <v>915.35567494372435</v>
      </c>
      <c r="AE67" s="401">
        <f>DB!M51*$X67</f>
        <v>11.492662736640639</v>
      </c>
      <c r="AF67" s="401">
        <f>DB!N51*$X67</f>
        <v>1.350960388038674</v>
      </c>
      <c r="AG67" s="401">
        <f>DB!O51*$X67</f>
        <v>1.1417177267105374</v>
      </c>
      <c r="AH67" s="401">
        <f>DB!P51*$X67</f>
        <v>1.1369998848645546</v>
      </c>
      <c r="AI67" s="401">
        <f>DB!Q51*$X67</f>
        <v>0.24060993414147536</v>
      </c>
      <c r="AJ67" s="401">
        <f>DB!R51*$X67</f>
        <v>1.0143359968709533</v>
      </c>
      <c r="AK67" s="402">
        <f>DB!S51*1000*$X67</f>
        <v>0.11322820430187333</v>
      </c>
      <c r="AL67" s="401">
        <f>DB!T51*$X67</f>
        <v>0.16512446460689592</v>
      </c>
      <c r="AM67" s="400">
        <f>DB!U51*1000*$X67</f>
        <v>5.1896260305025539</v>
      </c>
      <c r="AN67" s="400">
        <f>DB!V51*1000*$X67</f>
        <v>29.72240362924201</v>
      </c>
      <c r="AO67" s="400">
        <f>DB!W51*1000*$X67</f>
        <v>19.814935752827314</v>
      </c>
      <c r="AP67" s="401">
        <f>DB!X51*1000*$X67</f>
        <v>3.3496677105971626</v>
      </c>
      <c r="AQ67" s="400">
        <f>DB!Y51*1000*$X67</f>
        <v>1.6512446460690209</v>
      </c>
      <c r="AR67" s="400">
        <f>DB!Z51*1000*$X67</f>
        <v>3.4912029659743808</v>
      </c>
      <c r="AS67" s="400">
        <f>DB!AA51*1000*$X67</f>
        <v>1.3681741353143242</v>
      </c>
      <c r="AT67" s="400">
        <f>DB!AB51*1000*$X67</f>
        <v>10.85103624559666</v>
      </c>
      <c r="AU67" s="400">
        <f>DB!AC51*1000*$X67</f>
        <v>20.286719937417985</v>
      </c>
      <c r="AV67" s="400">
        <f>DB!AD51*1000*$X67</f>
        <v>51.896260305025699</v>
      </c>
      <c r="AW67" s="401">
        <f>DB!AE51*1000*$X67</f>
        <v>7.5485469534580085</v>
      </c>
      <c r="AX67" s="401">
        <f>DB!AF51*$X67</f>
        <v>3.9629871505654703E-2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59</v>
      </c>
      <c r="I68" s="227">
        <f>DB!AJ52</f>
        <v>219</v>
      </c>
      <c r="J68" s="227">
        <f>DB!AK52</f>
        <v>86</v>
      </c>
      <c r="K68" s="227">
        <f>DB!AL52</f>
        <v>458</v>
      </c>
      <c r="L68" s="227">
        <f>DB!AM52</f>
        <v>43</v>
      </c>
      <c r="M68" s="227">
        <f>DB!AN52</f>
        <v>28</v>
      </c>
      <c r="N68" s="227">
        <f>DB!AO52</f>
        <v>14</v>
      </c>
      <c r="O68" s="227">
        <f>DB!AP52</f>
        <v>19</v>
      </c>
      <c r="P68" s="227">
        <f>DB!AQ52</f>
        <v>32</v>
      </c>
      <c r="Q68" s="227">
        <f>DB!AR52</f>
        <v>3</v>
      </c>
      <c r="R68" s="227">
        <f t="shared" si="57"/>
        <v>961</v>
      </c>
      <c r="S68" s="227">
        <f>DB!AS52</f>
        <v>4</v>
      </c>
      <c r="T68" s="228">
        <f>DB!C52</f>
        <v>965</v>
      </c>
      <c r="U68" s="336">
        <f>DB!E52</f>
        <v>6535.15</v>
      </c>
      <c r="V68" s="353">
        <f>DB!F52*1000</f>
        <v>8.2342889999999791</v>
      </c>
      <c r="W68" s="204">
        <f t="shared" si="55"/>
        <v>6.7721761658031081</v>
      </c>
      <c r="X68" s="458">
        <v>0.76979293544457972</v>
      </c>
      <c r="Y68" s="411">
        <f t="shared" si="56"/>
        <v>6.3386975006089967</v>
      </c>
      <c r="Z68" s="399">
        <f>DB!H52*$X68</f>
        <v>7.352889100706432E-2</v>
      </c>
      <c r="AA68" s="408">
        <f>DB!I52*$X68</f>
        <v>5.6560685390049846E-2</v>
      </c>
      <c r="AB68" s="408">
        <f>DB!J52*$X68</f>
        <v>6.2216753929054798E-2</v>
      </c>
      <c r="AC68" s="408">
        <f>DB!K52*$X68</f>
        <v>6.7872822468059438E-2</v>
      </c>
      <c r="AD68" s="409">
        <f>DB!L52*$X68</f>
        <v>614.91704453407647</v>
      </c>
      <c r="AE68" s="410">
        <f>DB!M52*$X68</f>
        <v>7.7205335557417776</v>
      </c>
      <c r="AF68" s="410">
        <f>DB!N52*$X68</f>
        <v>0.81679256779807441</v>
      </c>
      <c r="AG68" s="410">
        <f>DB!O52*$X68</f>
        <v>0.76698239757369446</v>
      </c>
      <c r="AH68" s="410">
        <f>DB!P52*$X68</f>
        <v>0.76381304882338918</v>
      </c>
      <c r="AI68" s="410">
        <f>DB!Q52*$X68</f>
        <v>0.1616367862655306</v>
      </c>
      <c r="AJ68" s="410">
        <f>DB!R52*$X68</f>
        <v>0.68140998131546648</v>
      </c>
      <c r="AK68" s="408">
        <f>DB!S52*1000*$X68</f>
        <v>7.6064370007308993E-2</v>
      </c>
      <c r="AL68" s="410">
        <f>DB!T52*$X68</f>
        <v>0.11092720626065772</v>
      </c>
      <c r="AM68" s="411">
        <f>DB!U52*1000*$X68</f>
        <v>3.4862836253349654</v>
      </c>
      <c r="AN68" s="411">
        <f>DB!V52*1000*$X68</f>
        <v>19.96689712691839</v>
      </c>
      <c r="AO68" s="411">
        <f>DB!W52*1000*$X68</f>
        <v>13.311264751278927</v>
      </c>
      <c r="AP68" s="410">
        <f>DB!X52*1000*$X68</f>
        <v>2.2502376127161998</v>
      </c>
      <c r="AQ68" s="411">
        <f>DB!Y52*1000*$X68</f>
        <v>1.1092720626065773</v>
      </c>
      <c r="AR68" s="411">
        <f>DB!Z52*1000*$X68</f>
        <v>2.3453180752253346</v>
      </c>
      <c r="AS68" s="411">
        <f>DB!AA52*1000*$X68</f>
        <v>0.91911113758830687</v>
      </c>
      <c r="AT68" s="411">
        <f>DB!AB52*1000*$X68</f>
        <v>7.2895021257003876</v>
      </c>
      <c r="AU68" s="411">
        <f>DB!AC52*1000*$X68</f>
        <v>13.628199626309456</v>
      </c>
      <c r="AV68" s="411">
        <f>DB!AD52*1000*$X68</f>
        <v>34.862836253349563</v>
      </c>
      <c r="AW68" s="410">
        <f>DB!AE52*1000*$X68</f>
        <v>5.0709580004872334</v>
      </c>
      <c r="AX68" s="410">
        <f>DB!AF52*$X68</f>
        <v>2.6622529502557928E-2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2925</v>
      </c>
      <c r="I69" s="230">
        <f t="shared" si="58"/>
        <v>5567</v>
      </c>
      <c r="J69" s="230">
        <f t="shared" si="58"/>
        <v>2055</v>
      </c>
      <c r="K69" s="230">
        <f t="shared" si="58"/>
        <v>5490</v>
      </c>
      <c r="L69" s="230">
        <f t="shared" si="58"/>
        <v>1244</v>
      </c>
      <c r="M69" s="230">
        <f t="shared" si="58"/>
        <v>1225</v>
      </c>
      <c r="N69" s="230">
        <f t="shared" si="58"/>
        <v>1078</v>
      </c>
      <c r="O69" s="230">
        <f t="shared" si="58"/>
        <v>1965</v>
      </c>
      <c r="P69" s="230">
        <f t="shared" si="58"/>
        <v>1629</v>
      </c>
      <c r="Q69" s="230">
        <f t="shared" si="58"/>
        <v>327</v>
      </c>
      <c r="R69" s="230">
        <f t="shared" si="58"/>
        <v>23505</v>
      </c>
      <c r="S69" s="230">
        <f t="shared" si="58"/>
        <v>412</v>
      </c>
      <c r="T69" s="231">
        <f>SUM(T62:T68)</f>
        <v>23917</v>
      </c>
      <c r="U69" s="337">
        <f>SUM(U62:U68)</f>
        <v>132793.28999999832</v>
      </c>
      <c r="V69" s="354">
        <f t="shared" ref="V69:AX69" si="59">SUM(V62:V68)</f>
        <v>286.83399975879354</v>
      </c>
      <c r="W69" s="239"/>
      <c r="X69" s="395"/>
      <c r="Y69" s="445">
        <f t="shared" ref="Y69" si="60">SUM(Y62:Y68)</f>
        <v>220.80278665963155</v>
      </c>
      <c r="Z69" s="447">
        <f t="shared" si="59"/>
        <v>18.740313514827392</v>
      </c>
      <c r="AA69" s="448">
        <f t="shared" si="59"/>
        <v>14.651007207313837</v>
      </c>
      <c r="AB69" s="448">
        <f t="shared" si="59"/>
        <v>15.817512770998668</v>
      </c>
      <c r="AC69" s="448">
        <f t="shared" si="59"/>
        <v>17.748345828391347</v>
      </c>
      <c r="AD69" s="444">
        <f t="shared" si="59"/>
        <v>21420.078333851125</v>
      </c>
      <c r="AE69" s="449">
        <f t="shared" si="59"/>
        <v>268.93779415143325</v>
      </c>
      <c r="AF69" s="449">
        <f t="shared" si="59"/>
        <v>14.709813175094455</v>
      </c>
      <c r="AG69" s="449">
        <f t="shared" si="59"/>
        <v>26.717137185814895</v>
      </c>
      <c r="AH69" s="449">
        <f t="shared" si="59"/>
        <v>26.606735792485445</v>
      </c>
      <c r="AI69" s="449">
        <f t="shared" si="59"/>
        <v>5.6304710598204748</v>
      </c>
      <c r="AJ69" s="449">
        <f t="shared" si="59"/>
        <v>23.736299565910009</v>
      </c>
      <c r="AK69" s="448">
        <f t="shared" ref="AK69" si="61">SUM(AK62:AK68)</f>
        <v>2.6496334399155419</v>
      </c>
      <c r="AL69" s="449">
        <f t="shared" si="59"/>
        <v>3.8640487665435255</v>
      </c>
      <c r="AM69" s="445">
        <f t="shared" si="59"/>
        <v>121.44153266279582</v>
      </c>
      <c r="AN69" s="445">
        <f t="shared" si="59"/>
        <v>695.52877797785698</v>
      </c>
      <c r="AO69" s="445">
        <f t="shared" ref="AO69" si="62">SUM(AO62:AO68)</f>
        <v>463.68585198524153</v>
      </c>
      <c r="AP69" s="449">
        <f t="shared" si="59"/>
        <v>78.384989264167075</v>
      </c>
      <c r="AQ69" s="445">
        <f t="shared" ref="AQ69:AR69" si="63">SUM(AQ62:AQ68)</f>
        <v>38.640487665436709</v>
      </c>
      <c r="AR69" s="445">
        <f t="shared" si="63"/>
        <v>81.69703106406223</v>
      </c>
      <c r="AS69" s="445">
        <f t="shared" si="59"/>
        <v>32.016404065647258</v>
      </c>
      <c r="AT69" s="445">
        <f t="shared" si="59"/>
        <v>253.92320465857114</v>
      </c>
      <c r="AU69" s="445">
        <f t="shared" si="59"/>
        <v>474.72599131819567</v>
      </c>
      <c r="AV69" s="445">
        <f t="shared" si="59"/>
        <v>1214.4153266279463</v>
      </c>
      <c r="AW69" s="449">
        <f t="shared" ref="AW69" si="64">SUM(AW62:AW68)</f>
        <v>176.64222932770789</v>
      </c>
      <c r="AX69" s="449">
        <f t="shared" si="59"/>
        <v>0.92737170397048319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3013</v>
      </c>
      <c r="I71" s="230">
        <f t="shared" si="65"/>
        <v>5852</v>
      </c>
      <c r="J71" s="230">
        <f t="shared" si="65"/>
        <v>2412</v>
      </c>
      <c r="K71" s="230">
        <f t="shared" si="65"/>
        <v>6319</v>
      </c>
      <c r="L71" s="230">
        <f t="shared" si="65"/>
        <v>1435</v>
      </c>
      <c r="M71" s="230">
        <f t="shared" si="65"/>
        <v>1363</v>
      </c>
      <c r="N71" s="230">
        <f t="shared" si="65"/>
        <v>1222</v>
      </c>
      <c r="O71" s="230">
        <f t="shared" si="65"/>
        <v>2236</v>
      </c>
      <c r="P71" s="230">
        <f t="shared" si="65"/>
        <v>1972</v>
      </c>
      <c r="Q71" s="230">
        <f t="shared" si="65"/>
        <v>380</v>
      </c>
      <c r="R71" s="230">
        <f t="shared" si="65"/>
        <v>26204</v>
      </c>
      <c r="S71" s="230">
        <f>SUM(S60,S69)</f>
        <v>426</v>
      </c>
      <c r="T71" s="231">
        <f>SUM(T60,T69)</f>
        <v>26630</v>
      </c>
      <c r="U71" s="337">
        <f>SUM(U60,U69)</f>
        <v>192061.78999999829</v>
      </c>
      <c r="V71" s="354">
        <f t="shared" ref="V71:AX71" si="66">SUM(V60,V69)</f>
        <v>515.52129509038173</v>
      </c>
      <c r="W71" s="239"/>
      <c r="X71" s="395"/>
      <c r="Y71" s="445">
        <f t="shared" ref="Y71" si="67">SUM(Y60,Y69)</f>
        <v>396.8446510318164</v>
      </c>
      <c r="Z71" s="447">
        <f t="shared" si="66"/>
        <v>25.020953059703729</v>
      </c>
      <c r="AA71" s="448">
        <f t="shared" si="66"/>
        <v>19.674978674210259</v>
      </c>
      <c r="AB71" s="448">
        <f t="shared" si="66"/>
        <v>21.155651257390058</v>
      </c>
      <c r="AC71" s="448">
        <f t="shared" si="66"/>
        <v>23.714818353772721</v>
      </c>
      <c r="AD71" s="444">
        <f t="shared" si="66"/>
        <v>38497.89959659653</v>
      </c>
      <c r="AE71" s="449">
        <f t="shared" si="66"/>
        <v>483.35678495675108</v>
      </c>
      <c r="AF71" s="449">
        <f t="shared" si="66"/>
        <v>30.564929617198072</v>
      </c>
      <c r="AG71" s="449">
        <f t="shared" si="66"/>
        <v>48.018202774848916</v>
      </c>
      <c r="AH71" s="449">
        <f t="shared" si="66"/>
        <v>47.819780449333763</v>
      </c>
      <c r="AI71" s="449">
        <f t="shared" si="66"/>
        <v>10.119538601311135</v>
      </c>
      <c r="AJ71" s="449">
        <f t="shared" si="66"/>
        <v>42.660799985919638</v>
      </c>
      <c r="AK71" s="448">
        <f t="shared" ref="AK71" si="68">SUM(AK60,AK69)</f>
        <v>4.762135812381743</v>
      </c>
      <c r="AL71" s="449">
        <f t="shared" si="66"/>
        <v>6.9447813930567293</v>
      </c>
      <c r="AM71" s="445">
        <f t="shared" si="66"/>
        <v>218.26455806749652</v>
      </c>
      <c r="AN71" s="445">
        <f t="shared" si="66"/>
        <v>1250.0606507502316</v>
      </c>
      <c r="AO71" s="445">
        <f t="shared" ref="AO71" si="69">SUM(AO60,AO69)</f>
        <v>833.37376716682581</v>
      </c>
      <c r="AP71" s="449">
        <f t="shared" si="66"/>
        <v>140.87985111629251</v>
      </c>
      <c r="AQ71" s="445">
        <f t="shared" ref="AQ71:AR71" si="70">SUM(AQ60,AQ69)</f>
        <v>69.447813930568643</v>
      </c>
      <c r="AR71" s="445">
        <f t="shared" si="70"/>
        <v>146.8325208817692</v>
      </c>
      <c r="AS71" s="445">
        <f t="shared" si="66"/>
        <v>57.542474399613759</v>
      </c>
      <c r="AT71" s="445">
        <f t="shared" si="66"/>
        <v>456.37134868658211</v>
      </c>
      <c r="AU71" s="445">
        <f t="shared" si="66"/>
        <v>853.21599971838793</v>
      </c>
      <c r="AV71" s="445">
        <f t="shared" si="66"/>
        <v>2182.6455806749582</v>
      </c>
      <c r="AW71" s="449">
        <f t="shared" ref="AW71" si="71">SUM(AW60,AW69)</f>
        <v>317.47572082545298</v>
      </c>
      <c r="AX71" s="449">
        <f t="shared" si="66"/>
        <v>1.6667475343336522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3029</v>
      </c>
      <c r="I74" s="224">
        <f t="shared" si="72"/>
        <v>5873</v>
      </c>
      <c r="J74" s="224">
        <f t="shared" si="72"/>
        <v>2418</v>
      </c>
      <c r="K74" s="224">
        <f t="shared" si="72"/>
        <v>6322</v>
      </c>
      <c r="L74" s="224">
        <f t="shared" si="72"/>
        <v>1438</v>
      </c>
      <c r="M74" s="224">
        <f t="shared" si="72"/>
        <v>1366</v>
      </c>
      <c r="N74" s="224">
        <f t="shared" si="72"/>
        <v>1227</v>
      </c>
      <c r="O74" s="224">
        <f t="shared" si="72"/>
        <v>2241</v>
      </c>
      <c r="P74" s="224">
        <f t="shared" si="72"/>
        <v>1976</v>
      </c>
      <c r="Q74" s="224">
        <f t="shared" si="72"/>
        <v>382</v>
      </c>
      <c r="R74" s="224">
        <f t="shared" si="72"/>
        <v>26272</v>
      </c>
      <c r="S74" s="224">
        <f>SUM(S52,S71)</f>
        <v>427</v>
      </c>
      <c r="T74" s="225">
        <f>SUM(T52,T71)</f>
        <v>26732</v>
      </c>
      <c r="U74" s="335">
        <f>SUM(U52,U71)</f>
        <v>193521.18999999829</v>
      </c>
      <c r="V74" s="352">
        <f t="shared" ref="V74:AX74" si="73">SUM(V52,V71)</f>
        <v>520.59817416792964</v>
      </c>
      <c r="W74" s="173"/>
      <c r="X74" s="385"/>
      <c r="Y74" s="400">
        <f t="shared" ref="Y74" si="74">SUM(Y52,Y71)</f>
        <v>399.49925983172994</v>
      </c>
      <c r="Z74" s="398">
        <f t="shared" si="73"/>
        <v>25.06762558843398</v>
      </c>
      <c r="AA74" s="402">
        <f t="shared" si="73"/>
        <v>19.711238691943386</v>
      </c>
      <c r="AB74" s="402">
        <f t="shared" si="73"/>
        <v>21.197080776470383</v>
      </c>
      <c r="AC74" s="402">
        <f t="shared" si="73"/>
        <v>23.761490882502972</v>
      </c>
      <c r="AD74" s="407">
        <f>SUM(AD52,AD71)</f>
        <v>38752.571663768889</v>
      </c>
      <c r="AE74" s="401">
        <f t="shared" si="73"/>
        <v>487.29091519822299</v>
      </c>
      <c r="AF74" s="401">
        <f t="shared" si="73"/>
        <v>30.778953048225816</v>
      </c>
      <c r="AG74" s="401">
        <f t="shared" si="73"/>
        <v>48.938628044200769</v>
      </c>
      <c r="AH74" s="401">
        <f t="shared" si="73"/>
        <v>48.000414511764248</v>
      </c>
      <c r="AI74" s="401">
        <f t="shared" si="73"/>
        <v>10.266507397597259</v>
      </c>
      <c r="AJ74" s="401">
        <f t="shared" si="73"/>
        <v>42.731871103335507</v>
      </c>
      <c r="AK74" s="402">
        <f t="shared" ref="AK74" si="75">SUM(AK52,AK71)</f>
        <v>4.7855446354355262</v>
      </c>
      <c r="AL74" s="401">
        <f t="shared" si="73"/>
        <v>7.0204377438542656</v>
      </c>
      <c r="AM74" s="400">
        <f t="shared" si="73"/>
        <v>218.26455806749652</v>
      </c>
      <c r="AN74" s="400">
        <f t="shared" si="73"/>
        <v>1264.2990070406772</v>
      </c>
      <c r="AO74" s="400">
        <f t="shared" ref="AO74" si="76">SUM(AO52,AO71)</f>
        <v>844.78858500645413</v>
      </c>
      <c r="AP74" s="401">
        <f t="shared" si="73"/>
        <v>145.12722519615423</v>
      </c>
      <c r="AQ74" s="400">
        <f t="shared" ref="AQ74:AR74" si="77">SUM(AQ52,AQ71)</f>
        <v>74.757031530395778</v>
      </c>
      <c r="AR74" s="400">
        <f t="shared" si="77"/>
        <v>146.8325208817692</v>
      </c>
      <c r="AS74" s="400">
        <f t="shared" si="73"/>
        <v>57.542474399613759</v>
      </c>
      <c r="AT74" s="400">
        <f t="shared" si="73"/>
        <v>461.14964452642653</v>
      </c>
      <c r="AU74" s="400">
        <f t="shared" si="73"/>
        <v>853.21599971838793</v>
      </c>
      <c r="AV74" s="400">
        <f t="shared" si="73"/>
        <v>2182.6455806749582</v>
      </c>
      <c r="AW74" s="401">
        <f t="shared" ref="AW74" si="78">SUM(AW52,AW71)</f>
        <v>317.47572082545298</v>
      </c>
      <c r="AX74" s="401">
        <f t="shared" si="73"/>
        <v>1.6667475343336522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3054</v>
      </c>
      <c r="I77" s="230">
        <f t="shared" si="79"/>
        <v>5943</v>
      </c>
      <c r="J77" s="230">
        <f t="shared" si="79"/>
        <v>2461</v>
      </c>
      <c r="K77" s="230">
        <f t="shared" si="79"/>
        <v>6435</v>
      </c>
      <c r="L77" s="230">
        <f t="shared" si="79"/>
        <v>1579</v>
      </c>
      <c r="M77" s="230">
        <f t="shared" si="79"/>
        <v>1866</v>
      </c>
      <c r="N77" s="230">
        <f t="shared" si="79"/>
        <v>2060</v>
      </c>
      <c r="O77" s="230">
        <f t="shared" si="79"/>
        <v>3924</v>
      </c>
      <c r="P77" s="230">
        <f t="shared" si="79"/>
        <v>3766</v>
      </c>
      <c r="Q77" s="230">
        <f t="shared" si="79"/>
        <v>654</v>
      </c>
      <c r="R77" s="230">
        <f t="shared" si="79"/>
        <v>31742</v>
      </c>
      <c r="S77" s="230">
        <f>SUM(S38,S74)</f>
        <v>433</v>
      </c>
      <c r="T77" s="231">
        <f>SUM(T38,T74)</f>
        <v>60146</v>
      </c>
      <c r="U77" s="337">
        <f>SUM(U38,U74)</f>
        <v>525615.80999999866</v>
      </c>
      <c r="V77" s="354">
        <f t="shared" ref="V77:AX77" si="80">SUM(V38,V74)</f>
        <v>1543.869506685503</v>
      </c>
      <c r="W77" s="239"/>
      <c r="X77" s="382"/>
      <c r="Y77" s="445">
        <f t="shared" ref="Y77" si="81">SUM(Y38,Y74)</f>
        <v>1505.5229119493447</v>
      </c>
      <c r="Z77" s="447">
        <f t="shared" si="80"/>
        <v>96.374308375725192</v>
      </c>
      <c r="AA77" s="448">
        <f t="shared" si="80"/>
        <v>79.849895377559932</v>
      </c>
      <c r="AB77" s="448">
        <f t="shared" si="80"/>
        <v>85.196724773203769</v>
      </c>
      <c r="AC77" s="448">
        <f t="shared" si="80"/>
        <v>92.611076286124444</v>
      </c>
      <c r="AD77" s="444">
        <f>SUM(AD38,AD74)</f>
        <v>151643.50652034313</v>
      </c>
      <c r="AE77" s="449">
        <f t="shared" si="80"/>
        <v>2127.9603676673455</v>
      </c>
      <c r="AF77" s="449">
        <f t="shared" si="80"/>
        <v>115.85078209473396</v>
      </c>
      <c r="AG77" s="449">
        <f t="shared" si="80"/>
        <v>56.921228517571087</v>
      </c>
      <c r="AH77" s="449">
        <f t="shared" si="80"/>
        <v>210.85331633386642</v>
      </c>
      <c r="AI77" s="449">
        <f t="shared" si="80"/>
        <v>85.510533310318806</v>
      </c>
      <c r="AJ77" s="449">
        <f t="shared" si="80"/>
        <v>131.98561364104626</v>
      </c>
      <c r="AK77" s="448">
        <f t="shared" ref="AK77" si="82">SUM(AK38,AK74)</f>
        <v>82.824325332933682</v>
      </c>
      <c r="AL77" s="449">
        <f t="shared" si="80"/>
        <v>358.15819794353729</v>
      </c>
      <c r="AM77" s="445">
        <f t="shared" si="80"/>
        <v>6948.295167398468</v>
      </c>
      <c r="AN77" s="445">
        <f t="shared" si="80"/>
        <v>2664.8632686885289</v>
      </c>
      <c r="AO77" s="445">
        <f t="shared" ref="AO77" si="83">SUM(AO38,AO74)</f>
        <v>1810.5896080369828</v>
      </c>
      <c r="AP77" s="449">
        <f t="shared" si="80"/>
        <v>426.81480901077668</v>
      </c>
      <c r="AQ77" s="445">
        <f t="shared" ref="AQ77:AR77" si="84">SUM(AQ38,AQ74)</f>
        <v>2919.9413087644448</v>
      </c>
      <c r="AR77" s="445">
        <f t="shared" si="84"/>
        <v>10982.043291039132</v>
      </c>
      <c r="AS77" s="445">
        <f t="shared" si="80"/>
        <v>15966.632567568475</v>
      </c>
      <c r="AT77" s="445">
        <f t="shared" si="80"/>
        <v>1077.7421418906722</v>
      </c>
      <c r="AU77" s="445">
        <f t="shared" si="80"/>
        <v>2059.0732699709852</v>
      </c>
      <c r="AV77" s="445">
        <f t="shared" si="80"/>
        <v>22029.604555294798</v>
      </c>
      <c r="AW77" s="449">
        <f t="shared" ref="AW77" si="85">SUM(AW38,AW74)</f>
        <v>492.78494313309477</v>
      </c>
      <c r="AX77" s="449">
        <f t="shared" si="80"/>
        <v>442.72525028162119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2</v>
      </c>
      <c r="I81" s="224">
        <f>DB!AJ53</f>
        <v>0</v>
      </c>
      <c r="J81" s="224">
        <f>DB!AK53</f>
        <v>0</v>
      </c>
      <c r="K81" s="224">
        <f>DB!AL53</f>
        <v>0</v>
      </c>
      <c r="L81" s="224">
        <f>DB!AM53</f>
        <v>87</v>
      </c>
      <c r="M81" s="224">
        <f>DB!AN53</f>
        <v>86</v>
      </c>
      <c r="N81" s="224">
        <f>DB!AO53</f>
        <v>37</v>
      </c>
      <c r="O81" s="224">
        <f>DB!AP53</f>
        <v>63</v>
      </c>
      <c r="P81" s="224">
        <f>DB!AQ53</f>
        <v>63</v>
      </c>
      <c r="Q81" s="224">
        <f>DB!AR53</f>
        <v>9</v>
      </c>
      <c r="R81" s="224">
        <f>SUM(H81:Q81)</f>
        <v>347</v>
      </c>
      <c r="S81" s="224">
        <f>DB!AS53</f>
        <v>19</v>
      </c>
      <c r="T81" s="225">
        <f>DB!C53</f>
        <v>366</v>
      </c>
      <c r="U81" s="335">
        <f>DB!E53</f>
        <v>4458.3900000000003</v>
      </c>
      <c r="V81" s="352">
        <f>DB!F53*1000</f>
        <v>16.5345337596133</v>
      </c>
      <c r="W81" s="177">
        <f t="shared" ref="W81:W91" si="86">IF(T81=0,0,U81/T81)</f>
        <v>12.181393442622952</v>
      </c>
      <c r="X81" s="450">
        <v>0.95763296901826367</v>
      </c>
      <c r="Y81" s="400">
        <f t="shared" ref="Y81:Y91" si="87">V81*X81</f>
        <v>15.834014655551197</v>
      </c>
      <c r="Z81" s="398">
        <f>DB!H53*$X81</f>
        <v>1.0570422783707817E-2</v>
      </c>
      <c r="AA81" s="402">
        <f>DB!I53*$X81</f>
        <v>8.7050540571711257E-3</v>
      </c>
      <c r="AB81" s="402">
        <f>DB!J53*$X81</f>
        <v>1.0570422783707817E-2</v>
      </c>
      <c r="AC81" s="402">
        <f>DB!K53*$X81</f>
        <v>1.0570422783707817E-2</v>
      </c>
      <c r="AD81" s="407">
        <f>DB!L53*$X81</f>
        <v>1160.9182865157047</v>
      </c>
      <c r="AE81" s="401">
        <f>DB!M53*$X81</f>
        <v>9.5004087933307668E-2</v>
      </c>
      <c r="AF81" s="401">
        <f>DB!N53*$X81</f>
        <v>0.61198466643705574</v>
      </c>
      <c r="AG81" s="401">
        <f>DB!O53*$X81</f>
        <v>0.9500408793330718</v>
      </c>
      <c r="AH81" s="401">
        <f>DB!P53*$X81</f>
        <v>1.361725260377409E-2</v>
      </c>
      <c r="AI81" s="401">
        <f>DB!Q53*$X81</f>
        <v>3.1668029311102396E-4</v>
      </c>
      <c r="AJ81" s="401">
        <f>DB!R53*$X81</f>
        <v>1.361725260377409E-2</v>
      </c>
      <c r="AK81" s="402">
        <f>DB!S53*1000*$X81</f>
        <v>1.741741612110629E-2</v>
      </c>
      <c r="AL81" s="401">
        <f>DB!T53*$X81</f>
        <v>1.2667211724441017E-3</v>
      </c>
      <c r="AM81" s="400">
        <f>DB!U53*1000*$X81</f>
        <v>0.11875510991663518</v>
      </c>
      <c r="AN81" s="400">
        <f>DB!V53*1000*$X81</f>
        <v>4.3226860009654766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6</v>
      </c>
      <c r="I82" s="224">
        <f>DB!AJ54</f>
        <v>10</v>
      </c>
      <c r="J82" s="224">
        <f>DB!AK54</f>
        <v>5</v>
      </c>
      <c r="K82" s="224">
        <f>DB!AL54</f>
        <v>25</v>
      </c>
      <c r="L82" s="224">
        <f>DB!AM54</f>
        <v>9160</v>
      </c>
      <c r="M82" s="224">
        <f>DB!AN54</f>
        <v>7580</v>
      </c>
      <c r="N82" s="224">
        <f>DB!AO54</f>
        <v>1553</v>
      </c>
      <c r="O82" s="224">
        <f>DB!AP54</f>
        <v>602</v>
      </c>
      <c r="P82" s="224">
        <f>DB!AQ54</f>
        <v>639</v>
      </c>
      <c r="Q82" s="224">
        <f>DB!AR54</f>
        <v>104</v>
      </c>
      <c r="R82" s="224">
        <f t="shared" ref="R82:R91" si="88">SUM(H82:Q82)</f>
        <v>19684</v>
      </c>
      <c r="S82" s="224">
        <f>DB!AS54</f>
        <v>5</v>
      </c>
      <c r="T82" s="225">
        <f>DB!C54</f>
        <v>19689</v>
      </c>
      <c r="U82" s="335">
        <f>DB!E54</f>
        <v>456289.96</v>
      </c>
      <c r="V82" s="352">
        <f>DB!F54*1000</f>
        <v>1738.3221734341901</v>
      </c>
      <c r="W82" s="177">
        <f t="shared" si="86"/>
        <v>23.174867184722434</v>
      </c>
      <c r="X82" s="450">
        <v>0.95763296901826367</v>
      </c>
      <c r="Y82" s="400">
        <f t="shared" si="87"/>
        <v>1664.6746240560644</v>
      </c>
      <c r="Z82" s="398">
        <f>DB!H54*$X82</f>
        <v>0.45759344377419292</v>
      </c>
      <c r="AA82" s="402">
        <f>DB!I54*$X82</f>
        <v>0.39222295180647393</v>
      </c>
      <c r="AB82" s="402">
        <f>DB!J54*$X82</f>
        <v>0.45759344377419292</v>
      </c>
      <c r="AC82" s="402">
        <f>DB!K54*$X82</f>
        <v>0.45759344377419292</v>
      </c>
      <c r="AD82" s="407">
        <f>DB!L54*$X82</f>
        <v>122050.61408657035</v>
      </c>
      <c r="AE82" s="401">
        <f>DB!M54*$X82</f>
        <v>9.9880477443378801</v>
      </c>
      <c r="AF82" s="401">
        <f>DB!N54*$X82</f>
        <v>62.501397813492083</v>
      </c>
      <c r="AG82" s="401">
        <f>DB!O54*$X82</f>
        <v>99.880477443360604</v>
      </c>
      <c r="AH82" s="401">
        <f>DB!P54*$X82</f>
        <v>1.4316201766881165</v>
      </c>
      <c r="AI82" s="401">
        <f>DB!Q54*$X82</f>
        <v>3.3293492481124065E-2</v>
      </c>
      <c r="AJ82" s="401">
        <f>DB!R54*$X82</f>
        <v>1.4316201766881165</v>
      </c>
      <c r="AK82" s="402">
        <f>DB!S54*1000*$X82</f>
        <v>1.8311420864612984</v>
      </c>
      <c r="AL82" s="401">
        <f>DB!T54*$X82</f>
        <v>0.13317396992449645</v>
      </c>
      <c r="AM82" s="400">
        <f>DB!U54*1000*$X82</f>
        <v>12.485059680419406</v>
      </c>
      <c r="AN82" s="400">
        <f>DB!V54*1000*$X82</f>
        <v>454.45617236736126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0</v>
      </c>
      <c r="I83" s="224">
        <f>DB!AJ55</f>
        <v>1</v>
      </c>
      <c r="J83" s="224">
        <f>DB!AK55</f>
        <v>2</v>
      </c>
      <c r="K83" s="224">
        <f>DB!AL55</f>
        <v>9</v>
      </c>
      <c r="L83" s="224">
        <f>DB!AM55</f>
        <v>658</v>
      </c>
      <c r="M83" s="224">
        <f>DB!AN55</f>
        <v>282</v>
      </c>
      <c r="N83" s="224">
        <f>DB!AO55</f>
        <v>87</v>
      </c>
      <c r="O83" s="224">
        <f>DB!AP55</f>
        <v>42</v>
      </c>
      <c r="P83" s="224">
        <f>DB!AQ55</f>
        <v>56</v>
      </c>
      <c r="Q83" s="224">
        <f>DB!AR55</f>
        <v>9</v>
      </c>
      <c r="R83" s="224">
        <f t="shared" si="88"/>
        <v>1146</v>
      </c>
      <c r="S83" s="224">
        <f>DB!AS55</f>
        <v>0</v>
      </c>
      <c r="T83" s="225">
        <f>DB!C55</f>
        <v>1146</v>
      </c>
      <c r="U83" s="335">
        <f>DB!E55</f>
        <v>309452.3</v>
      </c>
      <c r="V83" s="352">
        <f>DB!F55*1000</f>
        <v>1287.48078544176</v>
      </c>
      <c r="W83" s="177">
        <f t="shared" si="86"/>
        <v>270.02818499127397</v>
      </c>
      <c r="X83" s="450">
        <v>0.95763296901826367</v>
      </c>
      <c r="Y83" s="400">
        <f t="shared" si="87"/>
        <v>1232.9340471165588</v>
      </c>
      <c r="Z83" s="398">
        <f>DB!H55*$X83</f>
        <v>0.48416371619461734</v>
      </c>
      <c r="AA83" s="402">
        <f>DB!I55*$X83</f>
        <v>0.38733097295569363</v>
      </c>
      <c r="AB83" s="402">
        <f>DB!J55*$X83</f>
        <v>0.48416371619461734</v>
      </c>
      <c r="AC83" s="402">
        <f>DB!K55*$X83</f>
        <v>0.48416371619461734</v>
      </c>
      <c r="AD83" s="407">
        <f>DB!L55*$X83</f>
        <v>90396.258466492174</v>
      </c>
      <c r="AE83" s="401">
        <f>DB!M55*$X83</f>
        <v>7.3976042826993522</v>
      </c>
      <c r="AF83" s="401">
        <f>DB!N55*$X83</f>
        <v>50.375923830829571</v>
      </c>
      <c r="AG83" s="401">
        <f>DB!O55*$X83</f>
        <v>73.97604282699352</v>
      </c>
      <c r="AH83" s="401">
        <f>DB!P55*$X83</f>
        <v>1.0603232805202467</v>
      </c>
      <c r="AI83" s="401">
        <f>DB!Q55*$X83</f>
        <v>2.4658680942331174E-2</v>
      </c>
      <c r="AJ83" s="401">
        <f>DB!R55*$X83</f>
        <v>1.0603232805202467</v>
      </c>
      <c r="AK83" s="402">
        <f>DB!S55*1000*$X83</f>
        <v>1.3562274518282185</v>
      </c>
      <c r="AL83" s="401">
        <f>DB!T55*$X83</f>
        <v>9.8634723769324889E-2</v>
      </c>
      <c r="AM83" s="400">
        <f>DB!U55*1000*$X83</f>
        <v>9.2470053533742096</v>
      </c>
      <c r="AN83" s="400">
        <f>DB!V55*1000*$X83</f>
        <v>336.59099486282105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1</v>
      </c>
      <c r="J84" s="224">
        <f>DB!AK56</f>
        <v>0</v>
      </c>
      <c r="K84" s="224">
        <f>DB!AL56</f>
        <v>0</v>
      </c>
      <c r="L84" s="224">
        <f>DB!AM56</f>
        <v>0</v>
      </c>
      <c r="M84" s="224">
        <f>DB!AN56</f>
        <v>0</v>
      </c>
      <c r="N84" s="224">
        <f>DB!AO56</f>
        <v>0</v>
      </c>
      <c r="O84" s="224">
        <f>DB!AP56</f>
        <v>8</v>
      </c>
      <c r="P84" s="224">
        <f>DB!AQ56</f>
        <v>4</v>
      </c>
      <c r="Q84" s="224">
        <f>DB!AR56</f>
        <v>0</v>
      </c>
      <c r="R84" s="224">
        <f t="shared" si="88"/>
        <v>13</v>
      </c>
      <c r="S84" s="224">
        <f>DB!AS56</f>
        <v>0</v>
      </c>
      <c r="T84" s="225">
        <f>DB!C56</f>
        <v>13</v>
      </c>
      <c r="U84" s="335">
        <f>DB!E56</f>
        <v>176</v>
      </c>
      <c r="V84" s="352">
        <f>DB!F56*1000</f>
        <v>0.63360000000000005</v>
      </c>
      <c r="W84" s="177">
        <f t="shared" si="86"/>
        <v>13.538461538461538</v>
      </c>
      <c r="X84" s="450">
        <v>0.95763296901826367</v>
      </c>
      <c r="Y84" s="400">
        <f t="shared" si="87"/>
        <v>0.60675624916997195</v>
      </c>
      <c r="Z84" s="398">
        <f>DB!H56*$X84</f>
        <v>6.0675624916997189E-5</v>
      </c>
      <c r="AA84" s="402">
        <f>DB!I56*$X84</f>
        <v>6.0675624916997189E-5</v>
      </c>
      <c r="AB84" s="402">
        <f>DB!J56*$X84</f>
        <v>6.0675624916997189E-5</v>
      </c>
      <c r="AC84" s="402">
        <f>DB!K56*$X84</f>
        <v>6.0675624916997189E-5</v>
      </c>
      <c r="AD84" s="407">
        <f>DB!L56*$X84</f>
        <v>44.486154676643999</v>
      </c>
      <c r="AE84" s="401">
        <f>DB!M56*$X84</f>
        <v>3.6405374950198312E-3</v>
      </c>
      <c r="AF84" s="401">
        <f>DB!N56*$X84</f>
        <v>2.3451129030419411E-2</v>
      </c>
      <c r="AG84" s="401">
        <f>DB!O56*$X84</f>
        <v>3.6405374950198313E-2</v>
      </c>
      <c r="AH84" s="401">
        <f>DB!P56*$X84</f>
        <v>5.2181037428617578E-4</v>
      </c>
      <c r="AI84" s="401">
        <f>DB!Q56*$X84</f>
        <v>1.2135124983399437E-5</v>
      </c>
      <c r="AJ84" s="401">
        <f>DB!R56*$X84</f>
        <v>5.2181037428617578E-4</v>
      </c>
      <c r="AK84" s="402">
        <f>DB!S56*1000*$X84</f>
        <v>6.6743187408696905E-4</v>
      </c>
      <c r="AL84" s="401">
        <f>DB!T56*$X84</f>
        <v>4.8540499933597747E-5</v>
      </c>
      <c r="AM84" s="400">
        <f>DB!U56*1000*$X84</f>
        <v>4.5506718687747891E-3</v>
      </c>
      <c r="AN84" s="400">
        <f>DB!V56*1000*$X84</f>
        <v>0.16564445602340233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0</v>
      </c>
      <c r="J85" s="224">
        <f>DB!AK57</f>
        <v>0</v>
      </c>
      <c r="K85" s="224">
        <f>DB!AL57</f>
        <v>0</v>
      </c>
      <c r="L85" s="224">
        <f>DB!AM57</f>
        <v>0</v>
      </c>
      <c r="M85" s="224">
        <f>DB!AN57</f>
        <v>3</v>
      </c>
      <c r="N85" s="224">
        <f>DB!AO57</f>
        <v>1</v>
      </c>
      <c r="O85" s="224">
        <f>DB!AP57</f>
        <v>0</v>
      </c>
      <c r="P85" s="224">
        <f>DB!AQ57</f>
        <v>0</v>
      </c>
      <c r="Q85" s="224">
        <f>DB!AR57</f>
        <v>0</v>
      </c>
      <c r="R85" s="224">
        <f t="shared" si="88"/>
        <v>4</v>
      </c>
      <c r="S85" s="224">
        <f>DB!AS57</f>
        <v>0</v>
      </c>
      <c r="T85" s="225">
        <f>DB!C57</f>
        <v>4</v>
      </c>
      <c r="U85" s="335">
        <f>DB!E57</f>
        <v>514.4</v>
      </c>
      <c r="V85" s="352">
        <f>DB!F57*1000</f>
        <v>1.8518399999999999</v>
      </c>
      <c r="W85" s="177">
        <f t="shared" si="86"/>
        <v>128.6</v>
      </c>
      <c r="X85" s="450">
        <v>0.95763296901826367</v>
      </c>
      <c r="Y85" s="400">
        <f t="shared" si="87"/>
        <v>1.7733830373467814</v>
      </c>
      <c r="Z85" s="398">
        <f>DB!H57*$X85</f>
        <v>1.7733830373467814E-4</v>
      </c>
      <c r="AA85" s="402">
        <f>DB!I57*$X85</f>
        <v>1.7733830373467814E-4</v>
      </c>
      <c r="AB85" s="402">
        <f>DB!J57*$X85</f>
        <v>1.7733830373467814E-4</v>
      </c>
      <c r="AC85" s="402">
        <f>DB!K57*$X85</f>
        <v>1.7733830373467814E-4</v>
      </c>
      <c r="AD85" s="407">
        <f>DB!L57*$X85</f>
        <v>130.02089753219133</v>
      </c>
      <c r="AE85" s="401">
        <f>DB!M57*$X85</f>
        <v>1.0640298224080689E-2</v>
      </c>
      <c r="AF85" s="401">
        <f>DB!N57*$X85</f>
        <v>6.8541254393453113E-2</v>
      </c>
      <c r="AG85" s="401">
        <f>DB!O57*$X85</f>
        <v>0.10640298224080688</v>
      </c>
      <c r="AH85" s="401">
        <f>DB!P57*$X85</f>
        <v>1.5251094121182321E-3</v>
      </c>
      <c r="AI85" s="401">
        <f>DB!Q57*$X85</f>
        <v>3.5467660746935625E-5</v>
      </c>
      <c r="AJ85" s="401">
        <f>DB!R57*$X85</f>
        <v>1.5251094121182321E-3</v>
      </c>
      <c r="AK85" s="402">
        <f>DB!S57*1000*$X85</f>
        <v>1.9507213410814596E-3</v>
      </c>
      <c r="AL85" s="401">
        <f>DB!T57*$X85</f>
        <v>1.418706429877425E-4</v>
      </c>
      <c r="AM85" s="400">
        <f>DB!U57*1000*$X85</f>
        <v>1.330037278010086E-2</v>
      </c>
      <c r="AN85" s="400">
        <f>DB!V57*1000*$X85</f>
        <v>0.48413356919567124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0</v>
      </c>
      <c r="J86" s="224">
        <f>DB!AK58</f>
        <v>0</v>
      </c>
      <c r="K86" s="224">
        <f>DB!AL58</f>
        <v>0</v>
      </c>
      <c r="L86" s="224">
        <f>DB!AM58</f>
        <v>0</v>
      </c>
      <c r="M86" s="224">
        <f>DB!AN58</f>
        <v>0</v>
      </c>
      <c r="N86" s="224">
        <f>DB!AO58</f>
        <v>0</v>
      </c>
      <c r="O86" s="224">
        <f>DB!AP58</f>
        <v>0</v>
      </c>
      <c r="P86" s="224">
        <f>DB!AQ58</f>
        <v>0</v>
      </c>
      <c r="Q86" s="224">
        <f>DB!AR58</f>
        <v>0</v>
      </c>
      <c r="R86" s="224">
        <f t="shared" si="88"/>
        <v>0</v>
      </c>
      <c r="S86" s="224">
        <f>DB!AS58</f>
        <v>0</v>
      </c>
      <c r="T86" s="225">
        <f>DB!C58</f>
        <v>0</v>
      </c>
      <c r="U86" s="335">
        <f>DB!E58</f>
        <v>0</v>
      </c>
      <c r="V86" s="352">
        <f>DB!F58*1000</f>
        <v>0</v>
      </c>
      <c r="W86" s="177">
        <f t="shared" si="86"/>
        <v>0</v>
      </c>
      <c r="X86" s="450">
        <v>0.95763296901826367</v>
      </c>
      <c r="Y86" s="400">
        <f t="shared" si="87"/>
        <v>0</v>
      </c>
      <c r="Z86" s="398">
        <f>DB!H58*$X86</f>
        <v>0</v>
      </c>
      <c r="AA86" s="402">
        <f>DB!I58*$X86</f>
        <v>0</v>
      </c>
      <c r="AB86" s="402">
        <f>DB!J58*$X86</f>
        <v>0</v>
      </c>
      <c r="AC86" s="402">
        <f>DB!K58*$X86</f>
        <v>0</v>
      </c>
      <c r="AD86" s="407">
        <f>DB!L58*$X86</f>
        <v>0</v>
      </c>
      <c r="AE86" s="401">
        <f>DB!M58*$X86</f>
        <v>0</v>
      </c>
      <c r="AF86" s="401">
        <f>DB!N58*$X86</f>
        <v>0</v>
      </c>
      <c r="AG86" s="401">
        <f>DB!O58*$X86</f>
        <v>0</v>
      </c>
      <c r="AH86" s="401">
        <f>DB!P58*$X86</f>
        <v>0</v>
      </c>
      <c r="AI86" s="401">
        <f>DB!Q58*$X86</f>
        <v>0</v>
      </c>
      <c r="AJ86" s="401">
        <f>DB!R58*$X86</f>
        <v>0</v>
      </c>
      <c r="AK86" s="402">
        <f>DB!S58*1000*$X86</f>
        <v>0</v>
      </c>
      <c r="AL86" s="401">
        <f>DB!T58*$X86</f>
        <v>0</v>
      </c>
      <c r="AM86" s="400">
        <f>DB!U58*1000*$X86</f>
        <v>0</v>
      </c>
      <c r="AN86" s="400">
        <f>DB!V58*1000*$X86</f>
        <v>0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1</v>
      </c>
      <c r="P87" s="224">
        <f>DB!AQ59</f>
        <v>0</v>
      </c>
      <c r="Q87" s="224">
        <f>DB!AR59</f>
        <v>0</v>
      </c>
      <c r="R87" s="224">
        <f t="shared" si="88"/>
        <v>1</v>
      </c>
      <c r="S87" s="224">
        <f>DB!AS59</f>
        <v>0</v>
      </c>
      <c r="T87" s="225">
        <f>DB!C59</f>
        <v>1</v>
      </c>
      <c r="U87" s="335">
        <f>DB!E59</f>
        <v>23</v>
      </c>
      <c r="V87" s="352">
        <f>DB!F59*1000</f>
        <v>8.2799999999999999E-2</v>
      </c>
      <c r="W87" s="177">
        <f t="shared" si="86"/>
        <v>23</v>
      </c>
      <c r="X87" s="450">
        <v>0.95763296901826367</v>
      </c>
      <c r="Y87" s="400">
        <f t="shared" si="87"/>
        <v>7.9292009834712227E-2</v>
      </c>
      <c r="Z87" s="398">
        <f>DB!H59*$X87</f>
        <v>7.929200983471224E-6</v>
      </c>
      <c r="AA87" s="402">
        <f>DB!I59*$X87</f>
        <v>7.929200983471224E-6</v>
      </c>
      <c r="AB87" s="402">
        <f>DB!J59*$X87</f>
        <v>7.929200983471224E-6</v>
      </c>
      <c r="AC87" s="402">
        <f>DB!K59*$X87</f>
        <v>7.929200983471224E-6</v>
      </c>
      <c r="AD87" s="407">
        <f>DB!L59*$X87</f>
        <v>5.8135315770614318</v>
      </c>
      <c r="AE87" s="401">
        <f>DB!M59*$X87</f>
        <v>4.7575205900827344E-4</v>
      </c>
      <c r="AF87" s="401">
        <f>DB!N59*$X87</f>
        <v>3.0646361801116278E-3</v>
      </c>
      <c r="AG87" s="401">
        <f>DB!O59*$X87</f>
        <v>4.7575205900827339E-3</v>
      </c>
      <c r="AH87" s="401">
        <f>DB!P59*$X87</f>
        <v>6.8191128457852521E-5</v>
      </c>
      <c r="AI87" s="401">
        <f>DB!Q59*$X87</f>
        <v>1.5858401966942445E-6</v>
      </c>
      <c r="AJ87" s="401">
        <f>DB!R59*$X87</f>
        <v>6.8191128457852521E-5</v>
      </c>
      <c r="AK87" s="402">
        <f>DB!S59*1000*$X87</f>
        <v>8.7221210818183451E-5</v>
      </c>
      <c r="AL87" s="401">
        <f>DB!T59*$X87</f>
        <v>6.3433607867769782E-6</v>
      </c>
      <c r="AM87" s="400">
        <f>DB!U59*1000*$X87</f>
        <v>5.9469007376034163E-4</v>
      </c>
      <c r="AN87" s="400">
        <f>DB!V59*1000*$X87</f>
        <v>2.1646718684876439E-2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0</v>
      </c>
      <c r="I88" s="224">
        <f>DB!AJ60</f>
        <v>1</v>
      </c>
      <c r="J88" s="224">
        <f>DB!AK60</f>
        <v>0</v>
      </c>
      <c r="K88" s="224">
        <f>DB!AL60</f>
        <v>2</v>
      </c>
      <c r="L88" s="224">
        <f>DB!AM60</f>
        <v>36</v>
      </c>
      <c r="M88" s="224">
        <f>DB!AN60</f>
        <v>22</v>
      </c>
      <c r="N88" s="224">
        <f>DB!AO60</f>
        <v>17</v>
      </c>
      <c r="O88" s="224">
        <f>DB!AP60</f>
        <v>15</v>
      </c>
      <c r="P88" s="224">
        <f>DB!AQ60</f>
        <v>10</v>
      </c>
      <c r="Q88" s="224">
        <f>DB!AR60</f>
        <v>3</v>
      </c>
      <c r="R88" s="224">
        <f t="shared" si="88"/>
        <v>106</v>
      </c>
      <c r="S88" s="224">
        <f>DB!AS60</f>
        <v>0</v>
      </c>
      <c r="T88" s="225">
        <f>DB!C60</f>
        <v>106</v>
      </c>
      <c r="U88" s="335">
        <f>DB!E60</f>
        <v>10232.799999999999</v>
      </c>
      <c r="V88" s="352">
        <f>DB!F60*1000</f>
        <v>29.470464</v>
      </c>
      <c r="W88" s="177">
        <f t="shared" si="86"/>
        <v>96.535849056603766</v>
      </c>
      <c r="X88" s="450">
        <v>0.95763296901826367</v>
      </c>
      <c r="Y88" s="400">
        <f t="shared" si="87"/>
        <v>28.221887938665855</v>
      </c>
      <c r="Z88" s="398">
        <f>DB!H60*$X88</f>
        <v>2.8221887938665855E-3</v>
      </c>
      <c r="AA88" s="402">
        <f>DB!I60*$X88</f>
        <v>2.8221887938665855E-3</v>
      </c>
      <c r="AB88" s="402">
        <f>DB!J60*$X88</f>
        <v>2.8221887938665855E-3</v>
      </c>
      <c r="AC88" s="402">
        <f>DB!K60*$X88</f>
        <v>2.8221887938665855E-3</v>
      </c>
      <c r="AD88" s="407">
        <f>DB!L60*$X88</f>
        <v>2069.172379887103</v>
      </c>
      <c r="AE88" s="401">
        <f>DB!M60*$X88</f>
        <v>0.16933132763199513</v>
      </c>
      <c r="AF88" s="401">
        <f>DB!N60*$X88</f>
        <v>1.0907759688294354</v>
      </c>
      <c r="AG88" s="401">
        <f>DB!O60*$X88</f>
        <v>1.6933132763199512</v>
      </c>
      <c r="AH88" s="401">
        <f>DB!P60*$X88</f>
        <v>2.4270823627252636E-2</v>
      </c>
      <c r="AI88" s="401">
        <f>DB!Q60*$X88</f>
        <v>5.6443775877331706E-4</v>
      </c>
      <c r="AJ88" s="401">
        <f>DB!R60*$X88</f>
        <v>2.4270823627252636E-2</v>
      </c>
      <c r="AK88" s="402">
        <f>DB!S60*1000*$X88</f>
        <v>3.1044076732532441E-2</v>
      </c>
      <c r="AL88" s="401">
        <f>DB!T60*$X88</f>
        <v>2.2577510350932683E-3</v>
      </c>
      <c r="AM88" s="400">
        <f>DB!U60*1000*$X88</f>
        <v>0.2116641595399939</v>
      </c>
      <c r="AN88" s="400">
        <f>DB!V60*1000*$X88</f>
        <v>7.7045754072557795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0</v>
      </c>
      <c r="I89" s="224">
        <f>DB!AJ61</f>
        <v>0</v>
      </c>
      <c r="J89" s="224">
        <f>DB!AK61</f>
        <v>0</v>
      </c>
      <c r="K89" s="224">
        <f>DB!AL61</f>
        <v>0</v>
      </c>
      <c r="L89" s="224">
        <f>DB!AM61</f>
        <v>37</v>
      </c>
      <c r="M89" s="224">
        <f>DB!AN61</f>
        <v>9</v>
      </c>
      <c r="N89" s="224">
        <f>DB!AO61</f>
        <v>4</v>
      </c>
      <c r="O89" s="224">
        <f>DB!AP61</f>
        <v>11</v>
      </c>
      <c r="P89" s="224">
        <f>DB!AQ61</f>
        <v>3</v>
      </c>
      <c r="Q89" s="224">
        <f>DB!AR61</f>
        <v>0</v>
      </c>
      <c r="R89" s="224">
        <f t="shared" si="88"/>
        <v>64</v>
      </c>
      <c r="S89" s="224">
        <f>DB!AS61</f>
        <v>0</v>
      </c>
      <c r="T89" s="225">
        <f>DB!C61</f>
        <v>64</v>
      </c>
      <c r="U89" s="335">
        <f>DB!E61</f>
        <v>5070.2</v>
      </c>
      <c r="V89" s="352">
        <f>DB!F61*1000</f>
        <v>9.12636</v>
      </c>
      <c r="W89" s="177">
        <f t="shared" si="86"/>
        <v>79.221874999999997</v>
      </c>
      <c r="X89" s="450">
        <v>0.95763296901826367</v>
      </c>
      <c r="Y89" s="400">
        <f t="shared" si="87"/>
        <v>8.7397032231295206</v>
      </c>
      <c r="Z89" s="398">
        <f>DB!H61*$X89</f>
        <v>8.7397032231295211E-4</v>
      </c>
      <c r="AA89" s="402">
        <f>DB!I61*$X89</f>
        <v>8.7397032231295211E-4</v>
      </c>
      <c r="AB89" s="402">
        <f>DB!J61*$X89</f>
        <v>8.7397032231295211E-4</v>
      </c>
      <c r="AC89" s="402">
        <f>DB!K61*$X89</f>
        <v>8.7397032231295211E-4</v>
      </c>
      <c r="AD89" s="407">
        <f>DB!L61*$X89</f>
        <v>640.77756091341018</v>
      </c>
      <c r="AE89" s="401">
        <f>DB!M61*$X89</f>
        <v>5.2438219338777126E-2</v>
      </c>
      <c r="AF89" s="401">
        <f>DB!N61*$X89</f>
        <v>0.33778952957395597</v>
      </c>
      <c r="AG89" s="401">
        <f>DB!O61*$X89</f>
        <v>0.52438219338777126</v>
      </c>
      <c r="AH89" s="401">
        <f>DB!P61*$X89</f>
        <v>7.5161447718913883E-3</v>
      </c>
      <c r="AI89" s="401">
        <f>DB!Q61*$X89</f>
        <v>1.7479406446259041E-4</v>
      </c>
      <c r="AJ89" s="401">
        <f>DB!R61*$X89</f>
        <v>7.5161447718913883E-3</v>
      </c>
      <c r="AK89" s="402">
        <f>DB!S61*1000*$X89</f>
        <v>9.6136735454424738E-3</v>
      </c>
      <c r="AL89" s="401">
        <f>DB!T61*$X89</f>
        <v>6.9917625785036164E-4</v>
      </c>
      <c r="AM89" s="400">
        <f>DB!U61*1000*$X89</f>
        <v>6.5547774173471407E-2</v>
      </c>
      <c r="AN89" s="400">
        <f>DB!V61*1000*$X89</f>
        <v>2.3859389799143589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1</v>
      </c>
      <c r="J90" s="224">
        <f>DB!AK62</f>
        <v>0</v>
      </c>
      <c r="K90" s="224">
        <f>DB!AL62</f>
        <v>0</v>
      </c>
      <c r="L90" s="224">
        <f>DB!AM62</f>
        <v>2</v>
      </c>
      <c r="M90" s="224">
        <f>DB!AN62</f>
        <v>0</v>
      </c>
      <c r="N90" s="224">
        <f>DB!AO62</f>
        <v>3</v>
      </c>
      <c r="O90" s="224">
        <f>DB!AP62</f>
        <v>1</v>
      </c>
      <c r="P90" s="224">
        <f>DB!AQ62</f>
        <v>4</v>
      </c>
      <c r="Q90" s="224">
        <f>DB!AR62</f>
        <v>0</v>
      </c>
      <c r="R90" s="224">
        <f t="shared" si="88"/>
        <v>11</v>
      </c>
      <c r="S90" s="224">
        <f>DB!AS62</f>
        <v>0</v>
      </c>
      <c r="T90" s="225">
        <f>DB!C62</f>
        <v>11</v>
      </c>
      <c r="U90" s="335">
        <f>DB!E62</f>
        <v>725.5</v>
      </c>
      <c r="V90" s="352">
        <f>DB!F62*1000</f>
        <v>1.82826</v>
      </c>
      <c r="W90" s="177">
        <f t="shared" si="86"/>
        <v>65.954545454545453</v>
      </c>
      <c r="X90" s="450">
        <v>0.95763296901826367</v>
      </c>
      <c r="Y90" s="400">
        <f t="shared" si="87"/>
        <v>1.7508020519373306</v>
      </c>
      <c r="Z90" s="398">
        <f>DB!H62*$X90</f>
        <v>1.7508020519373308E-4</v>
      </c>
      <c r="AA90" s="402">
        <f>DB!I62*$X90</f>
        <v>1.7508020519373308E-4</v>
      </c>
      <c r="AB90" s="402">
        <f>DB!J62*$X90</f>
        <v>1.7508020519373308E-4</v>
      </c>
      <c r="AC90" s="402">
        <f>DB!K62*$X90</f>
        <v>1.7508020519373308E-4</v>
      </c>
      <c r="AD90" s="407">
        <f>DB!L62*$X90</f>
        <v>128.3653048439412</v>
      </c>
      <c r="AE90" s="401">
        <f>DB!M62*$X90</f>
        <v>1.0504812311623984E-2</v>
      </c>
      <c r="AF90" s="401">
        <f>DB!N62*$X90</f>
        <v>6.7668499307377825E-2</v>
      </c>
      <c r="AG90" s="401">
        <f>DB!O62*$X90</f>
        <v>0.10504812311623984</v>
      </c>
      <c r="AH90" s="401">
        <f>DB!P62*$X90</f>
        <v>1.5056897646661045E-3</v>
      </c>
      <c r="AI90" s="401">
        <f>DB!Q62*$X90</f>
        <v>3.5016041038746618E-5</v>
      </c>
      <c r="AJ90" s="401">
        <f>DB!R62*$X90</f>
        <v>1.5056897646661045E-3</v>
      </c>
      <c r="AK90" s="402">
        <f>DB!S62*1000*$X90</f>
        <v>1.9258822571310639E-3</v>
      </c>
      <c r="AL90" s="401">
        <f>DB!T62*$X90</f>
        <v>1.4006416415498647E-4</v>
      </c>
      <c r="AM90" s="400">
        <f>DB!U62*1000*$X90</f>
        <v>1.3131015389529981E-2</v>
      </c>
      <c r="AN90" s="400">
        <f>DB!V62*1000*$X90</f>
        <v>0.47796896017889134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1310</v>
      </c>
      <c r="I91" s="227">
        <f>DB!AJ63</f>
        <v>33</v>
      </c>
      <c r="J91" s="227">
        <f>DB!AK63</f>
        <v>2</v>
      </c>
      <c r="K91" s="227">
        <f>DB!AL63</f>
        <v>7</v>
      </c>
      <c r="L91" s="227">
        <f>DB!AM63</f>
        <v>1626</v>
      </c>
      <c r="M91" s="227">
        <f>DB!AN63</f>
        <v>1252</v>
      </c>
      <c r="N91" s="227">
        <f>DB!AO63</f>
        <v>367</v>
      </c>
      <c r="O91" s="227">
        <f>DB!AP63</f>
        <v>240</v>
      </c>
      <c r="P91" s="227">
        <f>DB!AQ63</f>
        <v>647</v>
      </c>
      <c r="Q91" s="227">
        <f>DB!AR63</f>
        <v>105</v>
      </c>
      <c r="R91" s="227">
        <f t="shared" si="88"/>
        <v>5589</v>
      </c>
      <c r="S91" s="227">
        <f>DB!AS63</f>
        <v>168</v>
      </c>
      <c r="T91" s="228">
        <f>DB!C63</f>
        <v>5757</v>
      </c>
      <c r="U91" s="336">
        <f>DB!E63</f>
        <v>92913.790000000197</v>
      </c>
      <c r="V91" s="353">
        <f>DB!F63*1000</f>
        <v>143.49605727600101</v>
      </c>
      <c r="W91" s="204">
        <f t="shared" si="86"/>
        <v>16.139272190376968</v>
      </c>
      <c r="X91" s="451">
        <v>0.95763296901826367</v>
      </c>
      <c r="Y91" s="411">
        <f t="shared" si="87"/>
        <v>137.41655537163166</v>
      </c>
      <c r="Z91" s="412">
        <f>DB!H63*$X91</f>
        <v>1.3741655537163357E-2</v>
      </c>
      <c r="AA91" s="413">
        <f>DB!I63*$X91</f>
        <v>1.3741655537163357E-2</v>
      </c>
      <c r="AB91" s="413">
        <f>DB!J63*$X91</f>
        <v>1.3741655537163357E-2</v>
      </c>
      <c r="AC91" s="413">
        <f>DB!K63*$X91</f>
        <v>1.3741655537163357E-2</v>
      </c>
      <c r="AD91" s="414">
        <f>DB!L63*$X91</f>
        <v>10075.107006737346</v>
      </c>
      <c r="AE91" s="415">
        <f>DB!M63*$X91</f>
        <v>0.82449933222980054</v>
      </c>
      <c r="AF91" s="415">
        <f>DB!N63*$X91</f>
        <v>5.3111498651133831</v>
      </c>
      <c r="AG91" s="415">
        <f>DB!O63*$X91</f>
        <v>8.2449933222978338</v>
      </c>
      <c r="AH91" s="415">
        <f>DB!P63*$X91</f>
        <v>0.11817823761960143</v>
      </c>
      <c r="AI91" s="415">
        <f>DB!Q63*$X91</f>
        <v>2.7483311074326237E-3</v>
      </c>
      <c r="AJ91" s="415">
        <f>DB!R63*$X91</f>
        <v>0.11817823761960143</v>
      </c>
      <c r="AK91" s="413">
        <f>DB!S63*1000*$X91</f>
        <v>0.15115821090879472</v>
      </c>
      <c r="AL91" s="415">
        <f>DB!T63*$X91</f>
        <v>1.0993324429730455E-2</v>
      </c>
      <c r="AM91" s="416">
        <f>DB!U63*1000*$X91</f>
        <v>1.0306241652872397</v>
      </c>
      <c r="AN91" s="416">
        <f>DB!V63*1000*$X91</f>
        <v>37.51471961645499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1318</v>
      </c>
      <c r="I92" s="230">
        <f t="shared" si="89"/>
        <v>47</v>
      </c>
      <c r="J92" s="230">
        <f t="shared" si="89"/>
        <v>9</v>
      </c>
      <c r="K92" s="230">
        <f t="shared" si="89"/>
        <v>43</v>
      </c>
      <c r="L92" s="230">
        <f t="shared" si="89"/>
        <v>11606</v>
      </c>
      <c r="M92" s="230">
        <f t="shared" si="89"/>
        <v>9234</v>
      </c>
      <c r="N92" s="230">
        <f t="shared" si="89"/>
        <v>2069</v>
      </c>
      <c r="O92" s="230">
        <f t="shared" si="89"/>
        <v>983</v>
      </c>
      <c r="P92" s="230">
        <f t="shared" si="89"/>
        <v>1426</v>
      </c>
      <c r="Q92" s="230">
        <f t="shared" si="89"/>
        <v>230</v>
      </c>
      <c r="R92" s="230">
        <f t="shared" si="89"/>
        <v>26965</v>
      </c>
      <c r="S92" s="230">
        <f t="shared" si="89"/>
        <v>192</v>
      </c>
      <c r="T92" s="231">
        <f>SUM(T81:T91)</f>
        <v>27157</v>
      </c>
      <c r="U92" s="337">
        <f>SUM(U81:U91)</f>
        <v>879856.3400000002</v>
      </c>
      <c r="V92" s="354">
        <f>SUM(V81:V91)</f>
        <v>3228.8268739115647</v>
      </c>
      <c r="W92" s="239"/>
      <c r="X92" s="394"/>
      <c r="Y92" s="445">
        <f>SUM(Y81:Y91)</f>
        <v>3092.0310657098903</v>
      </c>
      <c r="Z92" s="452">
        <f t="shared" ref="Z92:AX92" si="90">SUM(Z81:Z91)</f>
        <v>0.97018642074068984</v>
      </c>
      <c r="AA92" s="453">
        <f t="shared" si="90"/>
        <v>0.80611781680751038</v>
      </c>
      <c r="AB92" s="453">
        <f t="shared" si="90"/>
        <v>0.97018642074068984</v>
      </c>
      <c r="AC92" s="453">
        <f t="shared" si="90"/>
        <v>0.97018642074068984</v>
      </c>
      <c r="AD92" s="454">
        <f t="shared" si="90"/>
        <v>226701.53367574594</v>
      </c>
      <c r="AE92" s="455">
        <f t="shared" si="90"/>
        <v>18.552186394260847</v>
      </c>
      <c r="AF92" s="455">
        <f t="shared" si="90"/>
        <v>120.39174719318683</v>
      </c>
      <c r="AG92" s="455">
        <f t="shared" si="90"/>
        <v>185.52186394259004</v>
      </c>
      <c r="AH92" s="455">
        <f t="shared" si="90"/>
        <v>2.6591467165104103</v>
      </c>
      <c r="AI92" s="455">
        <f t="shared" si="90"/>
        <v>6.1840621314200567E-2</v>
      </c>
      <c r="AJ92" s="455">
        <f t="shared" si="90"/>
        <v>2.6591467165104103</v>
      </c>
      <c r="AK92" s="453">
        <f>SUM(AK81:AK91)</f>
        <v>3.4012341722805099</v>
      </c>
      <c r="AL92" s="455">
        <f t="shared" si="90"/>
        <v>0.24736248525680263</v>
      </c>
      <c r="AM92" s="456">
        <f>SUM(AM81:AM91)</f>
        <v>23.19023299282312</v>
      </c>
      <c r="AN92" s="456">
        <f>SUM(AN81:AN91)</f>
        <v>844.12448093885587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132</v>
      </c>
      <c r="I96" s="224">
        <f>DB!AJ23</f>
        <v>45</v>
      </c>
      <c r="J96" s="224">
        <f>DB!AK23</f>
        <v>19</v>
      </c>
      <c r="K96" s="224">
        <f>DB!AL23</f>
        <v>66</v>
      </c>
      <c r="L96" s="224">
        <f>DB!AM23</f>
        <v>2898</v>
      </c>
      <c r="M96" s="224">
        <f>DB!AN23</f>
        <v>3317</v>
      </c>
      <c r="N96" s="224">
        <f>DB!AO23</f>
        <v>820</v>
      </c>
      <c r="O96" s="224">
        <f>DB!AP23</f>
        <v>603</v>
      </c>
      <c r="P96" s="224">
        <f>DB!AQ23</f>
        <v>842</v>
      </c>
      <c r="Q96" s="224">
        <f>DB!AR23</f>
        <v>152</v>
      </c>
      <c r="R96" s="224">
        <f>SUM(H96:Q96)</f>
        <v>8894</v>
      </c>
      <c r="S96" s="224">
        <f>DB!AS23</f>
        <v>16</v>
      </c>
      <c r="T96" s="225">
        <f>DB!C23</f>
        <v>8910</v>
      </c>
      <c r="U96" s="335">
        <f>DB!E23</f>
        <v>172508.24999999901</v>
      </c>
      <c r="V96" s="352">
        <f>DB!F23*1000</f>
        <v>638.45410748243705</v>
      </c>
      <c r="W96" s="177">
        <f t="shared" ref="W96:W110" si="93">IF(T96=0,0,U96/T96)</f>
        <v>19.361195286195176</v>
      </c>
      <c r="X96" s="450">
        <v>0.81063762535559336</v>
      </c>
      <c r="Y96" s="400">
        <f t="shared" ref="Y96:Y110" si="94">V96*X96</f>
        <v>517.5549215880875</v>
      </c>
      <c r="Z96" s="398">
        <f>DB!H23*$X96</f>
        <v>1.5526647647642373E-2</v>
      </c>
      <c r="AA96" s="402">
        <f>DB!I23*$X96</f>
        <v>1.5526647647642373E-2</v>
      </c>
      <c r="AB96" s="402">
        <f>DB!J23*$X96</f>
        <v>1.5526647647642373E-2</v>
      </c>
      <c r="AC96" s="402">
        <f>DB!K23*$X96</f>
        <v>1.5526647647642373E-2</v>
      </c>
      <c r="AD96" s="407">
        <f>DB!L23*$X96</f>
        <v>28877.494404928235</v>
      </c>
      <c r="AE96" s="401">
        <f>DB!M23*$X96</f>
        <v>3.2864737520843432</v>
      </c>
      <c r="AF96" s="401">
        <f>DB!N23*$X96</f>
        <v>8.7283646929976335</v>
      </c>
      <c r="AG96" s="401">
        <f>DB!O23*$X96</f>
        <v>0.25877746079404418</v>
      </c>
      <c r="AH96" s="401">
        <f>DB!P23*$X96</f>
        <v>0.70387469335975017</v>
      </c>
      <c r="AI96" s="401">
        <f>DB!Q23*$X96</f>
        <v>0.73751576326300461</v>
      </c>
      <c r="AJ96" s="401">
        <f>DB!R23*$X96</f>
        <v>0.13870471898560816</v>
      </c>
      <c r="AK96" s="402">
        <f>DB!S23*1000*$X96</f>
        <v>0.50979159776425698</v>
      </c>
      <c r="AL96" s="401">
        <f>DB!T23*$X96</f>
        <v>0</v>
      </c>
      <c r="AM96" s="400">
        <f>DB!U23*1000*$X96</f>
        <v>5.6931041374690135E-2</v>
      </c>
      <c r="AN96" s="400">
        <f>DB!V23*1000*$X96</f>
        <v>63.659255355335205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15.526647647642372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38</v>
      </c>
      <c r="I97" s="224">
        <f>DB!AJ24</f>
        <v>3</v>
      </c>
      <c r="J97" s="224">
        <f>DB!AK24</f>
        <v>6</v>
      </c>
      <c r="K97" s="224">
        <f>DB!AL24</f>
        <v>9</v>
      </c>
      <c r="L97" s="224">
        <f>DB!AM24</f>
        <v>987</v>
      </c>
      <c r="M97" s="224">
        <f>DB!AN24</f>
        <v>1368</v>
      </c>
      <c r="N97" s="224">
        <f>DB!AO24</f>
        <v>297</v>
      </c>
      <c r="O97" s="224">
        <f>DB!AP24</f>
        <v>194</v>
      </c>
      <c r="P97" s="224">
        <f>DB!AQ24</f>
        <v>296</v>
      </c>
      <c r="Q97" s="224">
        <f>DB!AR24</f>
        <v>56</v>
      </c>
      <c r="R97" s="224">
        <f t="shared" ref="R97:R110" si="95">SUM(H97:Q97)</f>
        <v>3254</v>
      </c>
      <c r="S97" s="224">
        <f>DB!AS24</f>
        <v>4</v>
      </c>
      <c r="T97" s="225">
        <f>DB!C24</f>
        <v>3258</v>
      </c>
      <c r="U97" s="335">
        <f>DB!E24</f>
        <v>113685</v>
      </c>
      <c r="V97" s="352">
        <f>DB!F24*1000</f>
        <v>410.18892486424301</v>
      </c>
      <c r="W97" s="177">
        <f t="shared" si="93"/>
        <v>34.894106813996316</v>
      </c>
      <c r="X97" s="450">
        <v>0.81063762535559336</v>
      </c>
      <c r="Y97" s="400">
        <f t="shared" si="94"/>
        <v>332.51457599911384</v>
      </c>
      <c r="Z97" s="398">
        <f>DB!H24*$X97</f>
        <v>9.9754372799733416E-3</v>
      </c>
      <c r="AA97" s="402">
        <f>DB!I24*$X97</f>
        <v>9.9754372799733416E-3</v>
      </c>
      <c r="AB97" s="402">
        <f>DB!J24*$X97</f>
        <v>9.9754372799733416E-3</v>
      </c>
      <c r="AC97" s="402">
        <f>DB!K24*$X97</f>
        <v>9.9754372799733416E-3</v>
      </c>
      <c r="AD97" s="407">
        <f>DB!L24*$X97</f>
        <v>18552.983282446556</v>
      </c>
      <c r="AE97" s="401">
        <f>DB!M24*$X97</f>
        <v>2.1114675575943869</v>
      </c>
      <c r="AF97" s="401">
        <f>DB!N24*$X97</f>
        <v>9.5181018477531332</v>
      </c>
      <c r="AG97" s="401">
        <f>DB!O24*$X97</f>
        <v>0.16625728799955652</v>
      </c>
      <c r="AH97" s="401">
        <f>DB!P24*$X97</f>
        <v>0.45221982335879368</v>
      </c>
      <c r="AI97" s="401">
        <f>DB!Q24*$X97</f>
        <v>0.47383327079873949</v>
      </c>
      <c r="AJ97" s="401">
        <f>DB!R24*$X97</f>
        <v>8.9113906367763215E-2</v>
      </c>
      <c r="AK97" s="402">
        <f>DB!S24*1000*$X97</f>
        <v>0.32752685735912523</v>
      </c>
      <c r="AL97" s="401">
        <f>DB!T24*$X97</f>
        <v>0</v>
      </c>
      <c r="AM97" s="400">
        <f>DB!U24*1000*$X97</f>
        <v>3.6576603359902662E-2</v>
      </c>
      <c r="AN97" s="400">
        <f>DB!V24*1000*$X97</f>
        <v>40.899292847890202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9.9754372799733417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2</v>
      </c>
      <c r="I98" s="224">
        <f>DB!AJ25</f>
        <v>1</v>
      </c>
      <c r="J98" s="224">
        <f>DB!AK25</f>
        <v>0</v>
      </c>
      <c r="K98" s="224">
        <f>DB!AL25</f>
        <v>6</v>
      </c>
      <c r="L98" s="224">
        <f>DB!AM25</f>
        <v>682</v>
      </c>
      <c r="M98" s="224">
        <f>DB!AN25</f>
        <v>813</v>
      </c>
      <c r="N98" s="224">
        <f>DB!AO25</f>
        <v>245</v>
      </c>
      <c r="O98" s="224">
        <f>DB!AP25</f>
        <v>128</v>
      </c>
      <c r="P98" s="224">
        <f>DB!AQ25</f>
        <v>232</v>
      </c>
      <c r="Q98" s="224">
        <f>DB!AR25</f>
        <v>43</v>
      </c>
      <c r="R98" s="224">
        <f t="shared" si="95"/>
        <v>2152</v>
      </c>
      <c r="S98" s="224">
        <f>DB!AS25</f>
        <v>1</v>
      </c>
      <c r="T98" s="225">
        <f>DB!C25</f>
        <v>2153</v>
      </c>
      <c r="U98" s="335">
        <f>DB!E25</f>
        <v>506284.6</v>
      </c>
      <c r="V98" s="352">
        <f>DB!F25*1000</f>
        <v>1866.99889718901</v>
      </c>
      <c r="W98" s="177">
        <f t="shared" si="93"/>
        <v>235.15308871342313</v>
      </c>
      <c r="X98" s="450">
        <v>0.81063762535559336</v>
      </c>
      <c r="Y98" s="400">
        <f t="shared" si="94"/>
        <v>1513.4595525588106</v>
      </c>
      <c r="Z98" s="398">
        <f>DB!H25*$X98</f>
        <v>4.5403786576764242E-2</v>
      </c>
      <c r="AA98" s="402">
        <f>DB!I25*$X98</f>
        <v>4.5403786576764242E-2</v>
      </c>
      <c r="AB98" s="402">
        <f>DB!J25*$X98</f>
        <v>4.5403786576764242E-2</v>
      </c>
      <c r="AC98" s="402">
        <f>DB!K25*$X98</f>
        <v>4.5403786576764242E-2</v>
      </c>
      <c r="AD98" s="407">
        <f>DB!L25*$X98</f>
        <v>84444.989194572205</v>
      </c>
      <c r="AE98" s="401">
        <f>DB!M25*$X98</f>
        <v>9.6104681587484375</v>
      </c>
      <c r="AF98" s="401">
        <f>DB!N25*$X98</f>
        <v>47.527286748969864</v>
      </c>
      <c r="AG98" s="401">
        <f>DB!O25*$X98</f>
        <v>0.7567297762794053</v>
      </c>
      <c r="AH98" s="401">
        <f>DB!P25*$X98</f>
        <v>2.0583049914799796</v>
      </c>
      <c r="AI98" s="401">
        <f>DB!Q25*$X98</f>
        <v>2.1566798623962975</v>
      </c>
      <c r="AJ98" s="401">
        <f>DB!R25*$X98</f>
        <v>0.40560716008576231</v>
      </c>
      <c r="AK98" s="402">
        <f>DB!S25*1000*$X98</f>
        <v>1.4907576592704246</v>
      </c>
      <c r="AL98" s="401">
        <f>DB!T25*$X98</f>
        <v>0</v>
      </c>
      <c r="AM98" s="400">
        <f>DB!U25*1000*$X98</f>
        <v>0.16648055078146909</v>
      </c>
      <c r="AN98" s="400">
        <f>DB!V25*1000*$X98</f>
        <v>186.15552496473433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45.40378657676424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14</v>
      </c>
      <c r="I99" s="224">
        <f>DB!AJ26</f>
        <v>25</v>
      </c>
      <c r="J99" s="224">
        <f>DB!AK26</f>
        <v>75</v>
      </c>
      <c r="K99" s="224">
        <f>DB!AL26</f>
        <v>53</v>
      </c>
      <c r="L99" s="224">
        <f>DB!AM26</f>
        <v>4504</v>
      </c>
      <c r="M99" s="224">
        <f>DB!AN26</f>
        <v>1093</v>
      </c>
      <c r="N99" s="224">
        <f>DB!AO26</f>
        <v>478</v>
      </c>
      <c r="O99" s="224">
        <f>DB!AP26</f>
        <v>262</v>
      </c>
      <c r="P99" s="224">
        <f>DB!AQ26</f>
        <v>605</v>
      </c>
      <c r="Q99" s="224">
        <f>DB!AR26</f>
        <v>39</v>
      </c>
      <c r="R99" s="224">
        <f t="shared" si="95"/>
        <v>7148</v>
      </c>
      <c r="S99" s="224">
        <f>DB!AS26</f>
        <v>36</v>
      </c>
      <c r="T99" s="225">
        <f>DB!C26</f>
        <v>7184</v>
      </c>
      <c r="U99" s="335">
        <f>DB!E26</f>
        <v>169036.63000000801</v>
      </c>
      <c r="V99" s="352">
        <f>DB!F26*1000</f>
        <v>197.77285709999799</v>
      </c>
      <c r="W99" s="177">
        <f t="shared" si="93"/>
        <v>23.529597717150335</v>
      </c>
      <c r="X99" s="450">
        <v>0.81063762535559336</v>
      </c>
      <c r="Y99" s="400">
        <f t="shared" si="94"/>
        <v>160.32211923933349</v>
      </c>
      <c r="Z99" s="398">
        <f>DB!H26*$X99</f>
        <v>4.8096635771804177E-3</v>
      </c>
      <c r="AA99" s="402">
        <f>DB!I26*$X99</f>
        <v>4.8096635771804177E-3</v>
      </c>
      <c r="AB99" s="402">
        <f>DB!J26*$X99</f>
        <v>4.8096635771804177E-3</v>
      </c>
      <c r="AC99" s="402">
        <f>DB!K26*$X99</f>
        <v>4.8096635771804177E-3</v>
      </c>
      <c r="AD99" s="407">
        <f>DB!L26*$X99</f>
        <v>8945.3329650778614</v>
      </c>
      <c r="AE99" s="401">
        <f>DB!M26*$X99</f>
        <v>1.0180454571698347</v>
      </c>
      <c r="AF99" s="401">
        <f>DB!N26*$X99</f>
        <v>7.665863793782556</v>
      </c>
      <c r="AG99" s="401">
        <f>DB!O26*$X99</f>
        <v>8.0161059619666658E-2</v>
      </c>
      <c r="AH99" s="401">
        <f>DB!P26*$X99</f>
        <v>0.21803808216548762</v>
      </c>
      <c r="AI99" s="401">
        <f>DB!Q26*$X99</f>
        <v>0.22845901991605416</v>
      </c>
      <c r="AJ99" s="401">
        <f>DB!R26*$X99</f>
        <v>4.2966327956141727E-2</v>
      </c>
      <c r="AK99" s="402">
        <f>DB!S26*1000*$X99</f>
        <v>0.15791728745074102</v>
      </c>
      <c r="AL99" s="401">
        <f>DB!T26*$X99</f>
        <v>0</v>
      </c>
      <c r="AM99" s="400">
        <f>DB!U26*1000*$X99</f>
        <v>1.7635433116325889E-2</v>
      </c>
      <c r="AN99" s="400">
        <f>DB!V26*1000*$X99</f>
        <v>19.719620666438381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4.8096635771804177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4</v>
      </c>
      <c r="I100" s="224">
        <f>DB!AJ27</f>
        <v>5</v>
      </c>
      <c r="J100" s="224">
        <f>DB!AK27</f>
        <v>2</v>
      </c>
      <c r="K100" s="224">
        <f>DB!AL27</f>
        <v>3</v>
      </c>
      <c r="L100" s="224">
        <f>DB!AM27</f>
        <v>49</v>
      </c>
      <c r="M100" s="224">
        <f>DB!AN27</f>
        <v>76</v>
      </c>
      <c r="N100" s="224">
        <f>DB!AO27</f>
        <v>11</v>
      </c>
      <c r="O100" s="224">
        <f>DB!AP27</f>
        <v>7</v>
      </c>
      <c r="P100" s="224">
        <f>DB!AQ27</f>
        <v>10</v>
      </c>
      <c r="Q100" s="224">
        <f>DB!AR27</f>
        <v>2</v>
      </c>
      <c r="R100" s="224">
        <f t="shared" si="95"/>
        <v>169</v>
      </c>
      <c r="S100" s="224">
        <f>DB!AS27</f>
        <v>2</v>
      </c>
      <c r="T100" s="225">
        <f>DB!C27</f>
        <v>171</v>
      </c>
      <c r="U100" s="335">
        <f>DB!E27</f>
        <v>1621.78</v>
      </c>
      <c r="V100" s="352">
        <f>DB!F27*1000</f>
        <v>1.8974826</v>
      </c>
      <c r="W100" s="177">
        <f t="shared" si="93"/>
        <v>9.4840935672514615</v>
      </c>
      <c r="X100" s="450">
        <v>0.81063762535559336</v>
      </c>
      <c r="Y100" s="400">
        <f t="shared" si="94"/>
        <v>1.5381707890175573</v>
      </c>
      <c r="Z100" s="398">
        <f>DB!H27*$X100</f>
        <v>4.6145123670526801E-5</v>
      </c>
      <c r="AA100" s="402">
        <f>DB!I27*$X100</f>
        <v>4.6145123670526801E-5</v>
      </c>
      <c r="AB100" s="402">
        <f>DB!J27*$X100</f>
        <v>4.6145123670526801E-5</v>
      </c>
      <c r="AC100" s="402">
        <f>DB!K27*$X100</f>
        <v>4.6145123670526801E-5</v>
      </c>
      <c r="AD100" s="407">
        <f>DB!L27*$X100</f>
        <v>85.823777344023625</v>
      </c>
      <c r="AE100" s="401">
        <f>DB!M27*$X100</f>
        <v>9.7673845102614898E-3</v>
      </c>
      <c r="AF100" s="401">
        <f>DB!N27*$X100</f>
        <v>8.7462757480136794E-2</v>
      </c>
      <c r="AG100" s="401">
        <f>DB!O27*$X100</f>
        <v>7.6908539450877783E-4</v>
      </c>
      <c r="AH100" s="401">
        <f>DB!P27*$X100</f>
        <v>2.091912273063878E-3</v>
      </c>
      <c r="AI100" s="401">
        <f>DB!Q27*$X100</f>
        <v>2.1918933743500192E-3</v>
      </c>
      <c r="AJ100" s="401">
        <f>DB!R27*$X100</f>
        <v>4.1222977145670533E-4</v>
      </c>
      <c r="AK100" s="402">
        <f>DB!S27*1000*$X100</f>
        <v>1.5150982271822939E-3</v>
      </c>
      <c r="AL100" s="401">
        <f>DB!T27*$X100</f>
        <v>0</v>
      </c>
      <c r="AM100" s="400">
        <f>DB!U27*1000*$X100</f>
        <v>1.6919878679193129E-4</v>
      </c>
      <c r="AN100" s="400">
        <f>DB!V27*1000*$X100</f>
        <v>0.18919500704915954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4.6145123670526804E-2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6</v>
      </c>
      <c r="I101" s="224">
        <f>DB!AJ28</f>
        <v>102</v>
      </c>
      <c r="J101" s="224">
        <f>DB!AK28</f>
        <v>19</v>
      </c>
      <c r="K101" s="224">
        <f>DB!AL28</f>
        <v>182</v>
      </c>
      <c r="L101" s="224">
        <f>DB!AM28</f>
        <v>234</v>
      </c>
      <c r="M101" s="224">
        <f>DB!AN28</f>
        <v>151</v>
      </c>
      <c r="N101" s="224">
        <f>DB!AO28</f>
        <v>176</v>
      </c>
      <c r="O101" s="224">
        <f>DB!AP28</f>
        <v>41</v>
      </c>
      <c r="P101" s="224">
        <f>DB!AQ28</f>
        <v>69</v>
      </c>
      <c r="Q101" s="224">
        <f>DB!AR28</f>
        <v>13</v>
      </c>
      <c r="R101" s="224">
        <f t="shared" si="95"/>
        <v>993</v>
      </c>
      <c r="S101" s="224">
        <f>DB!AS28</f>
        <v>46</v>
      </c>
      <c r="T101" s="225">
        <f>DB!C28</f>
        <v>1039</v>
      </c>
      <c r="U101" s="335">
        <f>DB!E28</f>
        <v>7698.47</v>
      </c>
      <c r="V101" s="352">
        <f>DB!F28*1000</f>
        <v>11.889254001280699</v>
      </c>
      <c r="W101" s="177">
        <f t="shared" si="93"/>
        <v>7.4094995187680466</v>
      </c>
      <c r="X101" s="450">
        <v>0.81063762535559336</v>
      </c>
      <c r="Y101" s="400">
        <f t="shared" si="94"/>
        <v>9.6378766308476731</v>
      </c>
      <c r="Z101" s="398">
        <f>DB!H28*$X101</f>
        <v>2.8913629892543264E-4</v>
      </c>
      <c r="AA101" s="402">
        <f>DB!I28*$X101</f>
        <v>2.8913629892543264E-4</v>
      </c>
      <c r="AB101" s="402">
        <f>DB!J28*$X101</f>
        <v>2.8913629892543264E-4</v>
      </c>
      <c r="AC101" s="402">
        <f>DB!K28*$X101</f>
        <v>2.8913629892543264E-4</v>
      </c>
      <c r="AD101" s="407">
        <f>DB!L28*$X101</f>
        <v>537.75496449477839</v>
      </c>
      <c r="AE101" s="401">
        <f>DB!M28*$X101</f>
        <v>6.1200516605882688E-2</v>
      </c>
      <c r="AF101" s="401">
        <f>DB!N28*$X101</f>
        <v>0.28646734847381217</v>
      </c>
      <c r="AG101" s="401">
        <f>DB!O28*$X101</f>
        <v>4.8189383154238286E-3</v>
      </c>
      <c r="AH101" s="401">
        <f>DB!P28*$X101</f>
        <v>1.3107512217952793E-2</v>
      </c>
      <c r="AI101" s="401">
        <f>DB!Q28*$X101</f>
        <v>1.3733974198957936E-2</v>
      </c>
      <c r="AJ101" s="401">
        <f>DB!R28*$X101</f>
        <v>2.5829509370671865E-3</v>
      </c>
      <c r="AK101" s="402">
        <f>DB!S28*1000*$X101</f>
        <v>9.4933084813849673E-3</v>
      </c>
      <c r="AL101" s="401">
        <f>DB!T28*$X101</f>
        <v>0</v>
      </c>
      <c r="AM101" s="400">
        <f>DB!U28*1000*$X101</f>
        <v>1.0601664293932466E-3</v>
      </c>
      <c r="AN101" s="400">
        <f>DB!V28*1000*$X101</f>
        <v>1.1854588255942589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0.28913629892543263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54</v>
      </c>
      <c r="I102" s="224">
        <f>DB!AJ29</f>
        <v>37</v>
      </c>
      <c r="J102" s="224">
        <f>DB!AK29</f>
        <v>0</v>
      </c>
      <c r="K102" s="224">
        <f>DB!AL29</f>
        <v>13</v>
      </c>
      <c r="L102" s="224">
        <f>DB!AM29</f>
        <v>3491</v>
      </c>
      <c r="M102" s="224">
        <f>DB!AN29</f>
        <v>8278</v>
      </c>
      <c r="N102" s="224">
        <f>DB!AO29</f>
        <v>3930</v>
      </c>
      <c r="O102" s="224">
        <f>DB!AP29</f>
        <v>3148</v>
      </c>
      <c r="P102" s="224">
        <f>DB!AQ29</f>
        <v>4769</v>
      </c>
      <c r="Q102" s="224">
        <f>DB!AR29</f>
        <v>845</v>
      </c>
      <c r="R102" s="224">
        <f t="shared" si="95"/>
        <v>24565</v>
      </c>
      <c r="S102" s="224">
        <f>DB!AS29</f>
        <v>21</v>
      </c>
      <c r="T102" s="225">
        <f>DB!C29</f>
        <v>24586</v>
      </c>
      <c r="U102" s="335">
        <f>DB!E29</f>
        <v>554252.36000001105</v>
      </c>
      <c r="V102" s="352">
        <f>DB!F29*1000</f>
        <v>1966.9565716025502</v>
      </c>
      <c r="W102" s="177">
        <f t="shared" si="93"/>
        <v>22.543413324656758</v>
      </c>
      <c r="X102" s="450">
        <v>0.81063762535559336</v>
      </c>
      <c r="Y102" s="400">
        <f t="shared" si="94"/>
        <v>1594.4890043814705</v>
      </c>
      <c r="Z102" s="398">
        <f>DB!H29*$X102</f>
        <v>4.7834670131447599E-2</v>
      </c>
      <c r="AA102" s="402">
        <f>DB!I29*$X102</f>
        <v>4.7834670131447599E-2</v>
      </c>
      <c r="AB102" s="402">
        <f>DB!J29*$X102</f>
        <v>4.7834670131447599E-2</v>
      </c>
      <c r="AC102" s="402">
        <f>DB!K29*$X102</f>
        <v>4.7834670131447599E-2</v>
      </c>
      <c r="AD102" s="407">
        <f>DB!L29*$X102</f>
        <v>88966.108488462938</v>
      </c>
      <c r="AE102" s="401">
        <f>DB!M29*$X102</f>
        <v>10.125005177822342</v>
      </c>
      <c r="AF102" s="401">
        <f>DB!N29*$X102</f>
        <v>26.787415273608666</v>
      </c>
      <c r="AG102" s="401">
        <f>DB!O29*$X102</f>
        <v>0.79724450219073351</v>
      </c>
      <c r="AH102" s="401">
        <f>DB!P29*$X102</f>
        <v>2.1685050459588662</v>
      </c>
      <c r="AI102" s="401">
        <f>DB!Q29*$X102</f>
        <v>2.272146831243592</v>
      </c>
      <c r="AJ102" s="401">
        <f>DB!R29*$X102</f>
        <v>0.42732305317423458</v>
      </c>
      <c r="AK102" s="402">
        <f>DB!S29*1000*$X102</f>
        <v>1.5705716693157792</v>
      </c>
      <c r="AL102" s="401">
        <f>DB!T29*$X102</f>
        <v>0</v>
      </c>
      <c r="AM102" s="400">
        <f>DB!U29*1000*$X102</f>
        <v>0.17539379048196049</v>
      </c>
      <c r="AN102" s="400">
        <f>DB!V29*1000*$X102</f>
        <v>196.12214753893656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47.834670131447602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0</v>
      </c>
      <c r="I103" s="224">
        <f>DB!AJ30</f>
        <v>3</v>
      </c>
      <c r="J103" s="224">
        <f>DB!AK30</f>
        <v>0</v>
      </c>
      <c r="K103" s="224">
        <f>DB!AL30</f>
        <v>0</v>
      </c>
      <c r="L103" s="224">
        <f>DB!AM30</f>
        <v>0</v>
      </c>
      <c r="M103" s="224">
        <f>DB!AN30</f>
        <v>2</v>
      </c>
      <c r="N103" s="224">
        <f>DB!AO30</f>
        <v>0</v>
      </c>
      <c r="O103" s="224">
        <f>DB!AP30</f>
        <v>17</v>
      </c>
      <c r="P103" s="224">
        <f>DB!AQ30</f>
        <v>57</v>
      </c>
      <c r="Q103" s="224">
        <f>DB!AR30</f>
        <v>9</v>
      </c>
      <c r="R103" s="224">
        <f t="shared" si="95"/>
        <v>88</v>
      </c>
      <c r="S103" s="224">
        <f>DB!AS30</f>
        <v>0</v>
      </c>
      <c r="T103" s="225">
        <f>DB!C30</f>
        <v>88</v>
      </c>
      <c r="U103" s="335">
        <f>DB!E30</f>
        <v>7808.25</v>
      </c>
      <c r="V103" s="352">
        <f>DB!F30*1000</f>
        <v>28.1097</v>
      </c>
      <c r="W103" s="177">
        <f t="shared" si="93"/>
        <v>88.73011363636364</v>
      </c>
      <c r="X103" s="450">
        <v>0.81063762535559336</v>
      </c>
      <c r="Y103" s="400">
        <f t="shared" si="94"/>
        <v>22.786780457458121</v>
      </c>
      <c r="Z103" s="398">
        <f>DB!H30*$X103</f>
        <v>6.8360341372374371E-4</v>
      </c>
      <c r="AA103" s="402">
        <f>DB!I30*$X103</f>
        <v>6.8360341372374371E-4</v>
      </c>
      <c r="AB103" s="402">
        <f>DB!J30*$X103</f>
        <v>6.8360341372374371E-4</v>
      </c>
      <c r="AC103" s="402">
        <f>DB!K30*$X103</f>
        <v>6.8360341372374371E-4</v>
      </c>
      <c r="AD103" s="407">
        <f>DB!L30*$X103</f>
        <v>1271.4112024043334</v>
      </c>
      <c r="AE103" s="401">
        <f>DB!M30*$X103</f>
        <v>0.14469605590485909</v>
      </c>
      <c r="AF103" s="401">
        <f>DB!N30*$X103</f>
        <v>0.5127025602928077</v>
      </c>
      <c r="AG103" s="401">
        <f>DB!O30*$X103</f>
        <v>1.1393390228729062E-2</v>
      </c>
      <c r="AH103" s="401">
        <f>DB!P30*$X103</f>
        <v>3.0990021422143049E-2</v>
      </c>
      <c r="AI103" s="401">
        <f>DB!Q30*$X103</f>
        <v>3.2471162151877821E-2</v>
      </c>
      <c r="AJ103" s="401">
        <f>DB!R30*$X103</f>
        <v>6.1068571625987854E-3</v>
      </c>
      <c r="AK103" s="402">
        <f>DB!S30*1000*$X103</f>
        <v>2.2444978750596249E-2</v>
      </c>
      <c r="AL103" s="401">
        <f>DB!T30*$X103</f>
        <v>0</v>
      </c>
      <c r="AM103" s="400">
        <f>DB!U30*1000*$X103</f>
        <v>2.5065458503203933E-3</v>
      </c>
      <c r="AN103" s="400">
        <f>DB!V30*1000*$X103</f>
        <v>2.8027739962673488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0.68360341372374367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2</v>
      </c>
      <c r="N104" s="224">
        <f>DB!AO31</f>
        <v>1</v>
      </c>
      <c r="O104" s="224">
        <f>DB!AP31</f>
        <v>0</v>
      </c>
      <c r="P104" s="224">
        <f>DB!AQ31</f>
        <v>1</v>
      </c>
      <c r="Q104" s="224">
        <f>DB!AR31</f>
        <v>0</v>
      </c>
      <c r="R104" s="224">
        <f t="shared" si="95"/>
        <v>4</v>
      </c>
      <c r="S104" s="224">
        <f>DB!AS31</f>
        <v>0</v>
      </c>
      <c r="T104" s="225">
        <f>DB!C31</f>
        <v>4</v>
      </c>
      <c r="U104" s="335">
        <f>DB!E31</f>
        <v>102.5</v>
      </c>
      <c r="V104" s="352">
        <f>DB!F31*1000</f>
        <v>0.36900000000000005</v>
      </c>
      <c r="W104" s="177">
        <f t="shared" si="93"/>
        <v>25.625</v>
      </c>
      <c r="X104" s="450">
        <v>0.81063762535559336</v>
      </c>
      <c r="Y104" s="400">
        <f t="shared" si="94"/>
        <v>0.299125283756214</v>
      </c>
      <c r="Z104" s="398">
        <f>DB!H31*$X104</f>
        <v>8.9737585126864192E-6</v>
      </c>
      <c r="AA104" s="402">
        <f>DB!I31*$X104</f>
        <v>8.9737585126864192E-6</v>
      </c>
      <c r="AB104" s="402">
        <f>DB!J31*$X104</f>
        <v>8.9737585126864192E-6</v>
      </c>
      <c r="AC104" s="402">
        <f>DB!K31*$X104</f>
        <v>8.9737585126864192E-6</v>
      </c>
      <c r="AD104" s="407">
        <f>DB!L31*$X104</f>
        <v>16.689994332461712</v>
      </c>
      <c r="AE104" s="401">
        <f>DB!M31*$X104</f>
        <v>1.8994455518519585E-3</v>
      </c>
      <c r="AF104" s="401">
        <f>DB!N31*$X104</f>
        <v>6.7303188845148146E-3</v>
      </c>
      <c r="AG104" s="401">
        <f>DB!O31*$X104</f>
        <v>1.4956264187810698E-4</v>
      </c>
      <c r="AH104" s="401">
        <f>DB!P31*$X104</f>
        <v>4.0681038590845099E-4</v>
      </c>
      <c r="AI104" s="401">
        <f>DB!Q31*$X104</f>
        <v>4.2625352935260485E-4</v>
      </c>
      <c r="AJ104" s="401">
        <f>DB!R31*$X104</f>
        <v>8.016557604666534E-5</v>
      </c>
      <c r="AK104" s="402">
        <f>DB!S31*1000*$X104</f>
        <v>2.9463840449987073E-4</v>
      </c>
      <c r="AL104" s="401">
        <f>DB!T31*$X104</f>
        <v>0</v>
      </c>
      <c r="AM104" s="400">
        <f>DB!U31*1000*$X104</f>
        <v>3.2903781213183539E-5</v>
      </c>
      <c r="AN104" s="400">
        <f>DB!V31*1000*$X104</f>
        <v>3.6792409902014316E-2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8.9737585126864177E-3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0</v>
      </c>
      <c r="P105" s="224">
        <f>DB!AQ32</f>
        <v>0</v>
      </c>
      <c r="Q105" s="224">
        <f>DB!AR32</f>
        <v>0</v>
      </c>
      <c r="R105" s="224">
        <f t="shared" si="95"/>
        <v>0</v>
      </c>
      <c r="S105" s="224">
        <f>DB!AS32</f>
        <v>0</v>
      </c>
      <c r="T105" s="225">
        <f>DB!C32</f>
        <v>0</v>
      </c>
      <c r="U105" s="335">
        <f>DB!E32</f>
        <v>0</v>
      </c>
      <c r="V105" s="352">
        <f>DB!F32*1000</f>
        <v>0</v>
      </c>
      <c r="W105" s="177">
        <f t="shared" si="93"/>
        <v>0</v>
      </c>
      <c r="X105" s="450">
        <v>0.81063762535559336</v>
      </c>
      <c r="Y105" s="400">
        <f t="shared" si="94"/>
        <v>0</v>
      </c>
      <c r="Z105" s="398">
        <f>DB!H32*$X105</f>
        <v>0</v>
      </c>
      <c r="AA105" s="402">
        <f>DB!I32*$X105</f>
        <v>0</v>
      </c>
      <c r="AB105" s="402">
        <f>DB!J32*$X105</f>
        <v>0</v>
      </c>
      <c r="AC105" s="402">
        <f>DB!K32*$X105</f>
        <v>0</v>
      </c>
      <c r="AD105" s="407">
        <f>DB!L32*$X105</f>
        <v>0</v>
      </c>
      <c r="AE105" s="401">
        <f>DB!M32*$X105</f>
        <v>0</v>
      </c>
      <c r="AF105" s="401">
        <f>DB!N32*$X105</f>
        <v>0</v>
      </c>
      <c r="AG105" s="401">
        <f>DB!O32*$X105</f>
        <v>0</v>
      </c>
      <c r="AH105" s="401">
        <f>DB!P32*$X105</f>
        <v>0</v>
      </c>
      <c r="AI105" s="401">
        <f>DB!Q32*$X105</f>
        <v>0</v>
      </c>
      <c r="AJ105" s="401">
        <f>DB!R32*$X105</f>
        <v>0</v>
      </c>
      <c r="AK105" s="402">
        <f>DB!S32*1000*$X105</f>
        <v>0</v>
      </c>
      <c r="AL105" s="401">
        <f>DB!T32*$X105</f>
        <v>0</v>
      </c>
      <c r="AM105" s="400">
        <f>DB!U32*1000*$X105</f>
        <v>0</v>
      </c>
      <c r="AN105" s="400">
        <f>DB!V32*1000*$X105</f>
        <v>0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0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1</v>
      </c>
      <c r="P106" s="224">
        <f>DB!AQ33</f>
        <v>6</v>
      </c>
      <c r="Q106" s="224">
        <f>DB!AR33</f>
        <v>1</v>
      </c>
      <c r="R106" s="224">
        <f t="shared" si="95"/>
        <v>8</v>
      </c>
      <c r="S106" s="224">
        <f>DB!AS33</f>
        <v>0</v>
      </c>
      <c r="T106" s="225">
        <f>DB!C33</f>
        <v>8</v>
      </c>
      <c r="U106" s="335">
        <f>DB!E33</f>
        <v>174.2</v>
      </c>
      <c r="V106" s="352">
        <f>DB!F33*1000</f>
        <v>0.62712000000000001</v>
      </c>
      <c r="W106" s="177">
        <f t="shared" si="93"/>
        <v>21.774999999999999</v>
      </c>
      <c r="X106" s="450">
        <v>0.81063762535559336</v>
      </c>
      <c r="Y106" s="400">
        <f t="shared" si="94"/>
        <v>0.50836706761299977</v>
      </c>
      <c r="Z106" s="398">
        <f>DB!H33*$X106</f>
        <v>1.5251012028389991E-5</v>
      </c>
      <c r="AA106" s="402">
        <f>DB!I33*$X106</f>
        <v>1.5251012028389991E-5</v>
      </c>
      <c r="AB106" s="402">
        <f>DB!J33*$X106</f>
        <v>1.5251012028389991E-5</v>
      </c>
      <c r="AC106" s="402">
        <f>DB!K33*$X106</f>
        <v>1.5251012028389991E-5</v>
      </c>
      <c r="AD106" s="407">
        <f>DB!L33*$X106</f>
        <v>28.364848904534931</v>
      </c>
      <c r="AE106" s="401">
        <f>DB!M33*$X106</f>
        <v>3.2281308793425481E-3</v>
      </c>
      <c r="AF106" s="401">
        <f>DB!N33*$X106</f>
        <v>9.1506072170339948E-3</v>
      </c>
      <c r="AG106" s="401">
        <f>DB!O33*$X106</f>
        <v>2.5418353380649987E-4</v>
      </c>
      <c r="AH106" s="401">
        <f>DB!P33*$X106</f>
        <v>6.9137921195367965E-4</v>
      </c>
      <c r="AI106" s="401">
        <f>DB!Q33*$X106</f>
        <v>7.2442307134852461E-4</v>
      </c>
      <c r="AJ106" s="401">
        <f>DB!R33*$X106</f>
        <v>1.3624237412028392E-4</v>
      </c>
      <c r="AK106" s="402">
        <f>DB!S33*1000*$X106</f>
        <v>5.0074156159880465E-4</v>
      </c>
      <c r="AL106" s="401">
        <f>DB!T33*$X106</f>
        <v>0</v>
      </c>
      <c r="AM106" s="400">
        <f>DB!U33*1000*$X106</f>
        <v>5.592037743742997E-5</v>
      </c>
      <c r="AN106" s="400">
        <f>DB!V33*1000*$X106</f>
        <v>6.2529149316398969E-2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1.5251012028389991E-2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291</v>
      </c>
      <c r="I107" s="224">
        <f>DB!AJ34</f>
        <v>9</v>
      </c>
      <c r="J107" s="224">
        <f>DB!AK34</f>
        <v>20</v>
      </c>
      <c r="K107" s="224">
        <f>DB!AL34</f>
        <v>179</v>
      </c>
      <c r="L107" s="224">
        <f>DB!AM34</f>
        <v>134</v>
      </c>
      <c r="M107" s="224">
        <f>DB!AN34</f>
        <v>254</v>
      </c>
      <c r="N107" s="224">
        <f>DB!AO34</f>
        <v>102</v>
      </c>
      <c r="O107" s="224">
        <f>DB!AP34</f>
        <v>137</v>
      </c>
      <c r="P107" s="224">
        <f>DB!AQ34</f>
        <v>119</v>
      </c>
      <c r="Q107" s="224">
        <f>DB!AR34</f>
        <v>15</v>
      </c>
      <c r="R107" s="224">
        <f t="shared" si="95"/>
        <v>1260</v>
      </c>
      <c r="S107" s="224">
        <f>DB!AS34</f>
        <v>1</v>
      </c>
      <c r="T107" s="225">
        <f>DB!C34</f>
        <v>1261</v>
      </c>
      <c r="U107" s="335">
        <f>DB!E34</f>
        <v>41822.079999999602</v>
      </c>
      <c r="V107" s="352">
        <f>DB!F34*1000</f>
        <v>120.4475904</v>
      </c>
      <c r="W107" s="177">
        <f t="shared" si="93"/>
        <v>33.165804916732434</v>
      </c>
      <c r="X107" s="450">
        <v>0.81063762535559336</v>
      </c>
      <c r="Y107" s="400">
        <f t="shared" si="94"/>
        <v>97.639348661659156</v>
      </c>
      <c r="Z107" s="398">
        <f>DB!H34*$X107</f>
        <v>2.9291804598497828E-3</v>
      </c>
      <c r="AA107" s="402">
        <f>DB!I34*$X107</f>
        <v>2.9291804598497828E-3</v>
      </c>
      <c r="AB107" s="402">
        <f>DB!J34*$X107</f>
        <v>2.9291804598497828E-3</v>
      </c>
      <c r="AC107" s="402">
        <f>DB!K34*$X107</f>
        <v>2.9291804598497828E-3</v>
      </c>
      <c r="AD107" s="407">
        <f>DB!L34*$X107</f>
        <v>5447.8850979259269</v>
      </c>
      <c r="AE107" s="401">
        <f>DB!M34*$X107</f>
        <v>0.62000986400154057</v>
      </c>
      <c r="AF107" s="401">
        <f>DB!N34*$X107</f>
        <v>1.3181312069323987</v>
      </c>
      <c r="AG107" s="401">
        <f>DB!O34*$X107</f>
        <v>4.8819674330829746E-2</v>
      </c>
      <c r="AH107" s="401">
        <f>DB!P34*$X107</f>
        <v>0.13278951417985646</v>
      </c>
      <c r="AI107" s="401">
        <f>DB!Q34*$X107</f>
        <v>0.13913607184286431</v>
      </c>
      <c r="AJ107" s="401">
        <f>DB!R34*$X107</f>
        <v>2.6167345441324655E-2</v>
      </c>
      <c r="AK107" s="402">
        <f>DB!S34*1000*$X107</f>
        <v>9.6174758431735091E-2</v>
      </c>
      <c r="AL107" s="401">
        <f>DB!T34*$X107</f>
        <v>0</v>
      </c>
      <c r="AM107" s="400">
        <f>DB!U34*1000*$X107</f>
        <v>1.0740328352782508E-2</v>
      </c>
      <c r="AN107" s="400">
        <f>DB!V34*1000*$X107</f>
        <v>12.009639885383995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2.9291804598497828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4</v>
      </c>
      <c r="I108" s="224">
        <f>DB!AJ35</f>
        <v>1</v>
      </c>
      <c r="J108" s="224">
        <f>DB!AK35</f>
        <v>1</v>
      </c>
      <c r="K108" s="224">
        <f>DB!AL35</f>
        <v>4</v>
      </c>
      <c r="L108" s="224">
        <f>DB!AM35</f>
        <v>23</v>
      </c>
      <c r="M108" s="224">
        <f>DB!AN35</f>
        <v>29</v>
      </c>
      <c r="N108" s="224">
        <f>DB!AO35</f>
        <v>11</v>
      </c>
      <c r="O108" s="224">
        <f>DB!AP35</f>
        <v>29</v>
      </c>
      <c r="P108" s="224">
        <f>DB!AQ35</f>
        <v>21</v>
      </c>
      <c r="Q108" s="224">
        <f>DB!AR35</f>
        <v>2</v>
      </c>
      <c r="R108" s="224">
        <f t="shared" si="95"/>
        <v>125</v>
      </c>
      <c r="S108" s="224">
        <f>DB!AS35</f>
        <v>3</v>
      </c>
      <c r="T108" s="225">
        <f>DB!C35</f>
        <v>128</v>
      </c>
      <c r="U108" s="335">
        <f>DB!E35</f>
        <v>8142.2</v>
      </c>
      <c r="V108" s="352">
        <f>DB!F35*1000</f>
        <v>14.65596</v>
      </c>
      <c r="W108" s="177">
        <f t="shared" si="93"/>
        <v>63.610937499999999</v>
      </c>
      <c r="X108" s="450">
        <v>0.81063762535559336</v>
      </c>
      <c r="Y108" s="400">
        <f t="shared" si="94"/>
        <v>11.880672611706562</v>
      </c>
      <c r="Z108" s="398">
        <f>DB!H35*$X108</f>
        <v>3.5642017835119685E-4</v>
      </c>
      <c r="AA108" s="402">
        <f>DB!I35*$X108</f>
        <v>3.5642017835119685E-4</v>
      </c>
      <c r="AB108" s="402">
        <f>DB!J35*$X108</f>
        <v>3.5642017835119685E-4</v>
      </c>
      <c r="AC108" s="402">
        <f>DB!K35*$X108</f>
        <v>3.5642017835119685E-4</v>
      </c>
      <c r="AD108" s="407">
        <f>DB!L35*$X108</f>
        <v>662.89400904278011</v>
      </c>
      <c r="AE108" s="401">
        <f>DB!M35*$X108</f>
        <v>7.5442271084336668E-2</v>
      </c>
      <c r="AF108" s="401">
        <f>DB!N35*$X108</f>
        <v>0.16038908025803861</v>
      </c>
      <c r="AG108" s="401">
        <f>DB!O35*$X108</f>
        <v>5.9403363058532811E-3</v>
      </c>
      <c r="AH108" s="401">
        <f>DB!P35*$X108</f>
        <v>1.6157714751920925E-2</v>
      </c>
      <c r="AI108" s="401">
        <f>DB!Q35*$X108</f>
        <v>1.6929958471681852E-2</v>
      </c>
      <c r="AJ108" s="401">
        <f>DB!R35*$X108</f>
        <v>3.1840202599373586E-3</v>
      </c>
      <c r="AK108" s="402">
        <f>DB!S35*1000*$X108</f>
        <v>1.1702462522530963E-2</v>
      </c>
      <c r="AL108" s="401">
        <f>DB!T35*$X108</f>
        <v>0</v>
      </c>
      <c r="AM108" s="400">
        <f>DB!U35*1000*$X108</f>
        <v>1.3068739872877219E-3</v>
      </c>
      <c r="AN108" s="400">
        <f>DB!V35*1000*$X108</f>
        <v>1.4613227312399071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0.35642017835119683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25</v>
      </c>
      <c r="I109" s="224">
        <f>DB!AJ36</f>
        <v>3</v>
      </c>
      <c r="J109" s="224">
        <f>DB!AK36</f>
        <v>5</v>
      </c>
      <c r="K109" s="224">
        <f>DB!AL36</f>
        <v>7</v>
      </c>
      <c r="L109" s="224">
        <f>DB!AM36</f>
        <v>0</v>
      </c>
      <c r="M109" s="224">
        <f>DB!AN36</f>
        <v>3</v>
      </c>
      <c r="N109" s="224">
        <f>DB!AO36</f>
        <v>0</v>
      </c>
      <c r="O109" s="224">
        <f>DB!AP36</f>
        <v>9</v>
      </c>
      <c r="P109" s="224">
        <f>DB!AQ36</f>
        <v>3</v>
      </c>
      <c r="Q109" s="224">
        <f>DB!AR36</f>
        <v>0</v>
      </c>
      <c r="R109" s="224">
        <f t="shared" si="95"/>
        <v>55</v>
      </c>
      <c r="S109" s="224">
        <f>DB!AS36</f>
        <v>1</v>
      </c>
      <c r="T109" s="225">
        <f>DB!C36</f>
        <v>56</v>
      </c>
      <c r="U109" s="335">
        <f>DB!E36</f>
        <v>281.89999999999998</v>
      </c>
      <c r="V109" s="352">
        <f>DB!F36*1000</f>
        <v>0.71038799999999991</v>
      </c>
      <c r="W109" s="177">
        <f t="shared" si="93"/>
        <v>5.0339285714285706</v>
      </c>
      <c r="X109" s="450">
        <v>0.81063762535559336</v>
      </c>
      <c r="Y109" s="400">
        <f t="shared" si="94"/>
        <v>0.57586724140110923</v>
      </c>
      <c r="Z109" s="398">
        <f>DB!H36*$X109</f>
        <v>1.7276017242033276E-5</v>
      </c>
      <c r="AA109" s="402">
        <f>DB!I36*$X109</f>
        <v>1.7276017242033276E-5</v>
      </c>
      <c r="AB109" s="402">
        <f>DB!J36*$X109</f>
        <v>1.7276017242033276E-5</v>
      </c>
      <c r="AC109" s="402">
        <f>DB!K36*$X109</f>
        <v>1.7276017242033276E-5</v>
      </c>
      <c r="AD109" s="407">
        <f>DB!L36*$X109</f>
        <v>32.131088601216291</v>
      </c>
      <c r="AE109" s="401">
        <f>DB!M36*$X109</f>
        <v>3.6567569828970439E-3</v>
      </c>
      <c r="AF109" s="401">
        <f>DB!N36*$X109</f>
        <v>7.7742077589149743E-3</v>
      </c>
      <c r="AG109" s="401">
        <f>DB!O36*$X109</f>
        <v>2.8793362070055463E-4</v>
      </c>
      <c r="AH109" s="401">
        <f>DB!P36*$X109</f>
        <v>7.8317944830550779E-4</v>
      </c>
      <c r="AI109" s="401">
        <f>DB!Q36*$X109</f>
        <v>8.2061081899658067E-4</v>
      </c>
      <c r="AJ109" s="401">
        <f>DB!R36*$X109</f>
        <v>1.5433242069549726E-4</v>
      </c>
      <c r="AK109" s="402">
        <f>DB!S36*1000*$X109</f>
        <v>5.6722923278009266E-4</v>
      </c>
      <c r="AL109" s="401">
        <f>DB!T36*$X109</f>
        <v>0</v>
      </c>
      <c r="AM109" s="400">
        <f>DB!U36*1000*$X109</f>
        <v>6.3345396554122016E-5</v>
      </c>
      <c r="AN109" s="400">
        <f>DB!V36*1000*$X109</f>
        <v>7.0831670692336424E-2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1.7276017242033277E-2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1</v>
      </c>
      <c r="I110" s="227">
        <f>DB!AJ37</f>
        <v>10</v>
      </c>
      <c r="J110" s="227">
        <f>DB!AK37</f>
        <v>0</v>
      </c>
      <c r="K110" s="227">
        <f>DB!AL37</f>
        <v>1</v>
      </c>
      <c r="L110" s="227">
        <f>DB!AM37</f>
        <v>10</v>
      </c>
      <c r="M110" s="227">
        <f>DB!AN37</f>
        <v>7</v>
      </c>
      <c r="N110" s="227">
        <f>DB!AO37</f>
        <v>4</v>
      </c>
      <c r="O110" s="227">
        <f>DB!AP37</f>
        <v>4</v>
      </c>
      <c r="P110" s="227">
        <f>DB!AQ37</f>
        <v>13</v>
      </c>
      <c r="Q110" s="227">
        <f>DB!AR37</f>
        <v>1</v>
      </c>
      <c r="R110" s="227">
        <f t="shared" si="95"/>
        <v>51</v>
      </c>
      <c r="S110" s="227">
        <f>DB!AS37</f>
        <v>8</v>
      </c>
      <c r="T110" s="228">
        <f>DB!C37</f>
        <v>59</v>
      </c>
      <c r="U110" s="336">
        <f>DB!E37</f>
        <v>497</v>
      </c>
      <c r="V110" s="353">
        <f>DB!F37*1000</f>
        <v>0.76756679999999999</v>
      </c>
      <c r="W110" s="204">
        <f t="shared" si="93"/>
        <v>8.4237288135593218</v>
      </c>
      <c r="X110" s="451">
        <v>0.81063762535559336</v>
      </c>
      <c r="Y110" s="411">
        <f t="shared" si="94"/>
        <v>0.62221852805379163</v>
      </c>
      <c r="Z110" s="399">
        <f>DB!H37*$X110</f>
        <v>1.8666555841613748E-5</v>
      </c>
      <c r="AA110" s="408">
        <f>DB!I37*$X110</f>
        <v>1.8666555841613748E-5</v>
      </c>
      <c r="AB110" s="408">
        <f>DB!J37*$X110</f>
        <v>1.8666555841613748E-5</v>
      </c>
      <c r="AC110" s="408">
        <f>DB!K37*$X110</f>
        <v>1.8666555841613748E-5</v>
      </c>
      <c r="AD110" s="409">
        <f>DB!L37*$X110</f>
        <v>34.71730499128936</v>
      </c>
      <c r="AE110" s="410">
        <f>DB!M37*$X110</f>
        <v>3.9510876531415771E-3</v>
      </c>
      <c r="AF110" s="410">
        <f>DB!N37*$X110</f>
        <v>8.3999501287261875E-3</v>
      </c>
      <c r="AG110" s="410">
        <f>DB!O37*$X110</f>
        <v>3.1110926402689584E-4</v>
      </c>
      <c r="AH110" s="410">
        <f>DB!P37*$X110</f>
        <v>8.4621719815315677E-4</v>
      </c>
      <c r="AI110" s="410">
        <f>DB!Q37*$X110</f>
        <v>8.8666140247665309E-4</v>
      </c>
      <c r="AJ110" s="410">
        <f>DB!R37*$X110</f>
        <v>1.6675456551841616E-4</v>
      </c>
      <c r="AK110" s="408">
        <f>DB!S37*1000*$X110</f>
        <v>6.1288525013298482E-4</v>
      </c>
      <c r="AL110" s="410">
        <f>DB!T37*$X110</f>
        <v>0</v>
      </c>
      <c r="AM110" s="411">
        <f>DB!U37*1000*$X110</f>
        <v>6.8444038085917081E-5</v>
      </c>
      <c r="AN110" s="411">
        <f>DB!V37*1000*$X110</f>
        <v>7.6532878950616376E-2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1.8666555841613749E-2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571</v>
      </c>
      <c r="I111" s="230">
        <f t="shared" si="96"/>
        <v>244</v>
      </c>
      <c r="J111" s="230">
        <f t="shared" si="96"/>
        <v>147</v>
      </c>
      <c r="K111" s="230">
        <f t="shared" si="96"/>
        <v>523</v>
      </c>
      <c r="L111" s="230">
        <f t="shared" si="96"/>
        <v>13012</v>
      </c>
      <c r="M111" s="230">
        <f t="shared" si="96"/>
        <v>15393</v>
      </c>
      <c r="N111" s="230">
        <f t="shared" si="96"/>
        <v>6075</v>
      </c>
      <c r="O111" s="230">
        <f t="shared" si="96"/>
        <v>4580</v>
      </c>
      <c r="P111" s="230">
        <f t="shared" si="96"/>
        <v>7043</v>
      </c>
      <c r="Q111" s="230">
        <f t="shared" si="96"/>
        <v>1178</v>
      </c>
      <c r="R111" s="230">
        <f t="shared" si="96"/>
        <v>48766</v>
      </c>
      <c r="S111" s="230">
        <f t="shared" si="96"/>
        <v>139</v>
      </c>
      <c r="T111" s="231">
        <f>SUM(T96:T110)</f>
        <v>48905</v>
      </c>
      <c r="U111" s="337">
        <f>SUM(U96:U110)</f>
        <v>1583915.2200000174</v>
      </c>
      <c r="V111" s="354">
        <f>SUM(V96:V110)</f>
        <v>5259.845420039519</v>
      </c>
      <c r="W111" s="239"/>
      <c r="X111" s="382"/>
      <c r="Y111" s="445">
        <f>SUM(Y96:Y110)</f>
        <v>4263.828601038329</v>
      </c>
      <c r="Z111" s="447">
        <f>SUM(Z96:Z110)</f>
        <v>0.12791485803115338</v>
      </c>
      <c r="AA111" s="448">
        <f>SUM(AA96:AA110)</f>
        <v>0.12791485803115338</v>
      </c>
      <c r="AB111" s="448">
        <f>SUM(AB96:AB110)</f>
        <v>0.12791485803115338</v>
      </c>
      <c r="AC111" s="448">
        <f t="shared" ref="AC111" si="97">SUM(AC96:AC110)</f>
        <v>0.12791485803115338</v>
      </c>
      <c r="AD111" s="444">
        <f>SUM(AD96:AD110)</f>
        <v>237904.58062352921</v>
      </c>
      <c r="AE111" s="449">
        <f>SUM(AE96:AE110)</f>
        <v>27.07531161659346</v>
      </c>
      <c r="AF111" s="449">
        <f t="shared" ref="AF111:AG111" si="98">SUM(AF96:AF110)</f>
        <v>102.62424039453823</v>
      </c>
      <c r="AG111" s="449">
        <f t="shared" si="98"/>
        <v>2.1319143005191625</v>
      </c>
      <c r="AH111" s="449">
        <f t="shared" ref="AH111" si="99">SUM(AH96:AH110)</f>
        <v>5.7988068974121356</v>
      </c>
      <c r="AI111" s="449">
        <f t="shared" ref="AI111" si="100">SUM(AI96:AI110)</f>
        <v>6.0759557564795932</v>
      </c>
      <c r="AJ111" s="449">
        <f t="shared" ref="AJ111" si="101">SUM(AJ96:AJ110)</f>
        <v>1.1427060650782757</v>
      </c>
      <c r="AK111" s="448">
        <f t="shared" ref="AK111:AQ111" si="102">SUM(AK96:AK110)</f>
        <v>4.1998711720227684</v>
      </c>
      <c r="AL111" s="449">
        <f t="shared" si="102"/>
        <v>0</v>
      </c>
      <c r="AM111" s="445">
        <f t="shared" si="102"/>
        <v>0.46902114611421475</v>
      </c>
      <c r="AN111" s="445">
        <f t="shared" si="102"/>
        <v>524.45091792773076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127.91485803115337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4943</v>
      </c>
      <c r="I114" s="230">
        <f t="shared" si="106"/>
        <v>6234</v>
      </c>
      <c r="J114" s="230">
        <f t="shared" si="106"/>
        <v>2617</v>
      </c>
      <c r="K114" s="230">
        <f t="shared" si="106"/>
        <v>7001</v>
      </c>
      <c r="L114" s="230">
        <f t="shared" si="106"/>
        <v>26197</v>
      </c>
      <c r="M114" s="230">
        <f t="shared" si="106"/>
        <v>26493</v>
      </c>
      <c r="N114" s="230">
        <f t="shared" si="106"/>
        <v>10204</v>
      </c>
      <c r="O114" s="230">
        <f t="shared" si="106"/>
        <v>9487</v>
      </c>
      <c r="P114" s="230">
        <f t="shared" si="106"/>
        <v>12235</v>
      </c>
      <c r="Q114" s="230">
        <f t="shared" si="106"/>
        <v>2062</v>
      </c>
      <c r="R114" s="230">
        <f t="shared" si="106"/>
        <v>107473</v>
      </c>
      <c r="S114" s="230">
        <f t="shared" si="106"/>
        <v>764</v>
      </c>
      <c r="T114" s="231">
        <f>SUM(T77,T111,T92)</f>
        <v>136208</v>
      </c>
      <c r="U114" s="337">
        <f>SUM(U77,U111,U92)</f>
        <v>2989387.3700000164</v>
      </c>
      <c r="V114" s="354">
        <f>SUM(V77,V111,V92)</f>
        <v>10032.541800636587</v>
      </c>
      <c r="W114" s="239"/>
      <c r="X114" s="404"/>
      <c r="Y114" s="445">
        <f>SUM(Y77,Y111,Y92)</f>
        <v>8861.3825786975649</v>
      </c>
      <c r="Z114" s="447">
        <f>SUM(Z77,Z111,Z92)</f>
        <v>97.472409654497028</v>
      </c>
      <c r="AA114" s="448">
        <f t="shared" ref="AA114:AX114" si="107">SUM(AA77,AA111,AA92)</f>
        <v>80.783928052398593</v>
      </c>
      <c r="AB114" s="448">
        <f t="shared" si="107"/>
        <v>86.294826051975605</v>
      </c>
      <c r="AC114" s="448">
        <f t="shared" si="107"/>
        <v>93.709177564896279</v>
      </c>
      <c r="AD114" s="444">
        <f t="shared" si="107"/>
        <v>616249.62081961823</v>
      </c>
      <c r="AE114" s="449">
        <f t="shared" si="107"/>
        <v>2173.5878656781997</v>
      </c>
      <c r="AF114" s="449">
        <f t="shared" si="107"/>
        <v>338.86676968245899</v>
      </c>
      <c r="AG114" s="449">
        <f t="shared" si="107"/>
        <v>244.57500676068031</v>
      </c>
      <c r="AH114" s="449">
        <f t="shared" si="107"/>
        <v>219.31126994778896</v>
      </c>
      <c r="AI114" s="449">
        <f t="shared" si="107"/>
        <v>91.648329688112597</v>
      </c>
      <c r="AJ114" s="449">
        <f t="shared" si="107"/>
        <v>135.78746642263494</v>
      </c>
      <c r="AK114" s="448">
        <f>SUM(AK77,AK111,AK92)</f>
        <v>90.42543067723696</v>
      </c>
      <c r="AL114" s="449">
        <f t="shared" si="107"/>
        <v>358.4055604287941</v>
      </c>
      <c r="AM114" s="445">
        <f>SUM(AM77,AM111,AM92)</f>
        <v>6971.9544215374053</v>
      </c>
      <c r="AN114" s="445">
        <f>SUM(AN77,AN111,AN92)</f>
        <v>4033.4386675551154</v>
      </c>
      <c r="AO114" s="445">
        <f t="shared" ref="AO114" si="108">SUM(AO77,AO111,AO92)</f>
        <v>1810.5896080369828</v>
      </c>
      <c r="AP114" s="449">
        <f>SUM(AP77,AP111,AP92)</f>
        <v>426.81480901077668</v>
      </c>
      <c r="AQ114" s="445">
        <f t="shared" ref="AQ114" si="109">SUM(AQ77,AQ111,AQ92)</f>
        <v>2919.9413087644448</v>
      </c>
      <c r="AR114" s="445">
        <f>SUM(AR77,AR111,AR92)</f>
        <v>10982.043291039132</v>
      </c>
      <c r="AS114" s="445">
        <f>SUM(AS77,AS111,AS92)</f>
        <v>15966.632567568475</v>
      </c>
      <c r="AT114" s="445">
        <f t="shared" si="107"/>
        <v>1205.6569999218257</v>
      </c>
      <c r="AU114" s="445">
        <f t="shared" si="107"/>
        <v>2059.0732699709852</v>
      </c>
      <c r="AV114" s="445">
        <f>SUM(AV77,AV111,AV92)</f>
        <v>22029.604555294798</v>
      </c>
      <c r="AW114" s="449">
        <f>SUM(AW77,AW111,AW92)</f>
        <v>492.78494313309477</v>
      </c>
      <c r="AX114" s="449">
        <f t="shared" si="107"/>
        <v>442.72525028162119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4943</v>
      </c>
      <c r="I117" s="230">
        <v>6234</v>
      </c>
      <c r="J117" s="230">
        <v>2617</v>
      </c>
      <c r="K117" s="230">
        <v>7001</v>
      </c>
      <c r="L117" s="230">
        <v>26197</v>
      </c>
      <c r="M117" s="230">
        <v>26493</v>
      </c>
      <c r="N117" s="230">
        <v>10204</v>
      </c>
      <c r="O117" s="230">
        <v>9487</v>
      </c>
      <c r="P117" s="230">
        <v>12235</v>
      </c>
      <c r="Q117" s="230">
        <v>2062</v>
      </c>
      <c r="R117" s="446">
        <v>107473</v>
      </c>
      <c r="S117" s="446">
        <v>764</v>
      </c>
      <c r="T117" s="231">
        <v>136208</v>
      </c>
      <c r="U117" s="337">
        <v>2989387.3700000164</v>
      </c>
      <c r="V117" s="354">
        <v>10032.541800636587</v>
      </c>
      <c r="W117" s="239"/>
      <c r="X117" s="442"/>
      <c r="Y117" s="443"/>
      <c r="Z117" s="465">
        <v>99.735189895625098</v>
      </c>
      <c r="AA117" s="280">
        <v>82.266819440355178</v>
      </c>
      <c r="AB117" s="280">
        <v>87.943611412958191</v>
      </c>
      <c r="AC117" s="280">
        <v>95.765196599703117</v>
      </c>
      <c r="AD117" s="230">
        <v>685151.71206427924</v>
      </c>
      <c r="AE117" s="310">
        <v>2206.1169648413397</v>
      </c>
      <c r="AF117" s="310">
        <v>371.13647399927288</v>
      </c>
      <c r="AG117" s="310">
        <v>267.88324926392636</v>
      </c>
      <c r="AH117" s="310">
        <v>223.06425768051514</v>
      </c>
      <c r="AI117" s="310">
        <v>90.601016841892701</v>
      </c>
      <c r="AJ117" s="310">
        <v>142.31669818868488</v>
      </c>
      <c r="AK117" s="280">
        <v>87.163626919686337</v>
      </c>
      <c r="AL117" s="310">
        <v>334.29037033228593</v>
      </c>
      <c r="AM117" s="354">
        <v>6534.8234677125774</v>
      </c>
      <c r="AN117" s="354">
        <v>4475.3278482012556</v>
      </c>
      <c r="AO117" s="354">
        <v>1997.9654133466211</v>
      </c>
      <c r="AP117" s="310">
        <v>451.74487932129534</v>
      </c>
      <c r="AQ117" s="354">
        <v>2732.6785263439347</v>
      </c>
      <c r="AR117" s="354">
        <v>10215.266804742902</v>
      </c>
      <c r="AS117" s="354">
        <v>14793.527883020741</v>
      </c>
      <c r="AT117" s="354">
        <v>1330.2424873045647</v>
      </c>
      <c r="AU117" s="354">
        <v>2224.0062171901463</v>
      </c>
      <c r="AV117" s="354">
        <v>21197.38326749557</v>
      </c>
      <c r="AW117" s="310">
        <v>574.60968102153265</v>
      </c>
      <c r="AX117" s="310">
        <v>410.22384257967343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0.88326395790698731</v>
      </c>
      <c r="Z119" s="44">
        <f t="shared" ref="Z119:AX119" si="110">Z114/Z117</f>
        <v>0.97731211778414306</v>
      </c>
      <c r="AA119" s="44">
        <f t="shared" si="110"/>
        <v>0.98197461141631093</v>
      </c>
      <c r="AB119" s="44">
        <f t="shared" si="110"/>
        <v>0.98125178924890455</v>
      </c>
      <c r="AC119" s="44">
        <f t="shared" si="110"/>
        <v>0.97853062377764477</v>
      </c>
      <c r="AD119" s="44">
        <f t="shared" si="110"/>
        <v>0.89943527830198755</v>
      </c>
      <c r="AE119" s="44">
        <f t="shared" si="110"/>
        <v>0.98525504328122537</v>
      </c>
      <c r="AF119" s="44">
        <f t="shared" si="110"/>
        <v>0.91305164925159821</v>
      </c>
      <c r="AG119" s="44">
        <f t="shared" si="110"/>
        <v>0.91299104155526312</v>
      </c>
      <c r="AH119" s="44">
        <f t="shared" si="110"/>
        <v>0.98317530665042085</v>
      </c>
      <c r="AI119" s="44">
        <f t="shared" si="110"/>
        <v>1.0115596147010972</v>
      </c>
      <c r="AJ119" s="44">
        <f t="shared" si="110"/>
        <v>0.95412181529539541</v>
      </c>
      <c r="AK119" s="44">
        <f t="shared" si="110"/>
        <v>1.0374216157911382</v>
      </c>
      <c r="AL119" s="44">
        <f t="shared" si="110"/>
        <v>1.0721384527844389</v>
      </c>
      <c r="AM119" s="44">
        <f t="shared" si="110"/>
        <v>1.0668925420839011</v>
      </c>
      <c r="AN119" s="44">
        <f t="shared" si="110"/>
        <v>0.90126104821041297</v>
      </c>
      <c r="AO119" s="44">
        <f t="shared" si="110"/>
        <v>0.90621669221201329</v>
      </c>
      <c r="AP119" s="44">
        <f t="shared" si="110"/>
        <v>0.94481382866370556</v>
      </c>
      <c r="AQ119" s="44">
        <f t="shared" si="110"/>
        <v>1.0685271906721681</v>
      </c>
      <c r="AR119" s="44">
        <f t="shared" si="110"/>
        <v>1.0750618168817891</v>
      </c>
      <c r="AS119" s="44">
        <f t="shared" si="110"/>
        <v>1.079298507686876</v>
      </c>
      <c r="AT119" s="44">
        <f t="shared" si="110"/>
        <v>0.90634377673864308</v>
      </c>
      <c r="AU119" s="44">
        <f t="shared" si="110"/>
        <v>0.92583970946468808</v>
      </c>
      <c r="AV119" s="44">
        <f t="shared" si="110"/>
        <v>1.0392605670849651</v>
      </c>
      <c r="AW119" s="44">
        <f t="shared" si="110"/>
        <v>0.85759944429935275</v>
      </c>
      <c r="AX119" s="44">
        <f t="shared" si="110"/>
        <v>1.0792284707236035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 t="s">
        <v>121</v>
      </c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/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5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3008</v>
      </c>
      <c r="D2" s="38">
        <v>1126.5646551724101</v>
      </c>
      <c r="E2" s="38">
        <v>50879.760000000599</v>
      </c>
      <c r="F2" s="38">
        <v>0.206349621406759</v>
      </c>
      <c r="G2" s="38">
        <v>16.914813829787398</v>
      </c>
      <c r="H2" s="38">
        <v>13.4815085985748</v>
      </c>
      <c r="I2" s="38">
        <v>9.54160649384837</v>
      </c>
      <c r="J2" s="38">
        <v>10.6118731968783</v>
      </c>
      <c r="K2" s="38">
        <v>12.411241895545</v>
      </c>
      <c r="L2" s="38">
        <v>21069.9471426011</v>
      </c>
      <c r="M2" s="38">
        <v>145.063783848952</v>
      </c>
      <c r="N2" s="38">
        <v>20.696867027098001</v>
      </c>
      <c r="O2" s="38">
        <v>1.44444734984733</v>
      </c>
      <c r="P2" s="38">
        <v>3.09524432110137</v>
      </c>
      <c r="Q2" s="38">
        <v>1.4650823119880201</v>
      </c>
      <c r="R2" s="38">
        <v>2.4761954568811402</v>
      </c>
      <c r="S2" s="38">
        <v>1.1142879555964999E-2</v>
      </c>
      <c r="T2" s="38">
        <v>2.4761954568811402</v>
      </c>
      <c r="U2" s="38">
        <v>3.5079435639148699</v>
      </c>
      <c r="V2" s="38">
        <v>5.7777893993891098E-2</v>
      </c>
      <c r="W2" s="38">
        <v>3.0952443211013401E-2</v>
      </c>
      <c r="X2" s="38">
        <v>0.10317481070338</v>
      </c>
      <c r="Y2" s="38">
        <v>0.94920825847110202</v>
      </c>
      <c r="Z2" s="38">
        <v>0.94920825847110202</v>
      </c>
      <c r="AA2" s="38">
        <v>6.3968382636094203</v>
      </c>
      <c r="AB2" s="38">
        <v>0.115555787987782</v>
      </c>
      <c r="AC2" s="38">
        <v>0.16507969712540599</v>
      </c>
      <c r="AD2" s="38">
        <v>5.5714397779824498</v>
      </c>
      <c r="AE2" s="38">
        <v>3.7142931853216099E-2</v>
      </c>
      <c r="AF2" s="38">
        <v>179.93686986669499</v>
      </c>
      <c r="AG2" s="38">
        <v>36.627057799699898</v>
      </c>
      <c r="AH2" s="38">
        <v>17.2178124101798</v>
      </c>
      <c r="AI2" s="38">
        <v>15</v>
      </c>
      <c r="AJ2" s="38">
        <v>46</v>
      </c>
      <c r="AK2" s="38">
        <v>29</v>
      </c>
      <c r="AL2" s="38">
        <v>93</v>
      </c>
      <c r="AM2" s="38">
        <v>80</v>
      </c>
      <c r="AN2" s="38">
        <v>291</v>
      </c>
      <c r="AO2" s="38">
        <v>443</v>
      </c>
      <c r="AP2" s="38">
        <v>1070</v>
      </c>
      <c r="AQ2" s="38">
        <v>799</v>
      </c>
      <c r="AR2" s="38">
        <v>136</v>
      </c>
      <c r="AS2" s="38">
        <v>6</v>
      </c>
    </row>
    <row r="3" spans="1:45" x14ac:dyDescent="0.25">
      <c r="A3" s="38" t="s">
        <v>293</v>
      </c>
      <c r="B3" s="38" t="s">
        <v>222</v>
      </c>
      <c r="C3" s="38">
        <v>1548</v>
      </c>
      <c r="D3" s="38">
        <v>1065.19444444444</v>
      </c>
      <c r="E3" s="38">
        <v>52716.500000000102</v>
      </c>
      <c r="F3" s="38">
        <v>0.20215196255000101</v>
      </c>
      <c r="G3" s="38">
        <v>34.054586563307502</v>
      </c>
      <c r="H3" s="38">
        <v>5.0537990637499899</v>
      </c>
      <c r="I3" s="38">
        <v>3.5700036586329902</v>
      </c>
      <c r="J3" s="38">
        <v>3.9770029432336802</v>
      </c>
      <c r="K3" s="38">
        <v>4.6467997791493802</v>
      </c>
      <c r="L3" s="38">
        <v>20641.3325920555</v>
      </c>
      <c r="M3" s="38">
        <v>116.23737846624999</v>
      </c>
      <c r="N3" s="38">
        <v>19.113468059102502</v>
      </c>
      <c r="O3" s="38">
        <v>1.03097500900502</v>
      </c>
      <c r="P3" s="38">
        <v>5.8624069139499904</v>
      </c>
      <c r="Q3" s="38">
        <v>3.2344314008000201</v>
      </c>
      <c r="R3" s="38">
        <v>1.81936766295</v>
      </c>
      <c r="S3" s="38">
        <v>2.0215196255000002E-3</v>
      </c>
      <c r="T3" s="38">
        <v>2.22367158805001</v>
      </c>
      <c r="U3" s="38">
        <v>1.2533421678100001</v>
      </c>
      <c r="V3" s="38">
        <v>5.6602549514000698E-2</v>
      </c>
      <c r="W3" s="38">
        <v>4.4473431761E-2</v>
      </c>
      <c r="X3" s="38">
        <v>0.101075981275001</v>
      </c>
      <c r="Y3" s="38">
        <v>0.92989902773000099</v>
      </c>
      <c r="Z3" s="38">
        <v>0.92989902773000099</v>
      </c>
      <c r="AA3" s="38">
        <v>6.2667108390500399</v>
      </c>
      <c r="AB3" s="38">
        <v>0.11320509902800099</v>
      </c>
      <c r="AC3" s="38">
        <v>0.16172157004000101</v>
      </c>
      <c r="AD3" s="38">
        <v>5.4581029888499604</v>
      </c>
      <c r="AE3" s="38">
        <v>3.6387353258999902E-2</v>
      </c>
      <c r="AF3" s="38">
        <v>176.27651134359999</v>
      </c>
      <c r="AG3" s="38">
        <v>80.860785019999895</v>
      </c>
      <c r="AH3" s="38">
        <v>16.8675597551719</v>
      </c>
      <c r="AI3" s="38">
        <v>6</v>
      </c>
      <c r="AJ3" s="38">
        <v>19</v>
      </c>
      <c r="AK3" s="38">
        <v>11</v>
      </c>
      <c r="AL3" s="38">
        <v>16</v>
      </c>
      <c r="AM3" s="38">
        <v>47</v>
      </c>
      <c r="AN3" s="38">
        <v>187</v>
      </c>
      <c r="AO3" s="38">
        <v>342</v>
      </c>
      <c r="AP3" s="38">
        <v>438</v>
      </c>
      <c r="AQ3" s="38">
        <v>418</v>
      </c>
      <c r="AR3" s="38">
        <v>64</v>
      </c>
      <c r="AS3" s="38">
        <v>0</v>
      </c>
    </row>
    <row r="4" spans="1:45" x14ac:dyDescent="0.25">
      <c r="A4" s="38" t="s">
        <v>293</v>
      </c>
      <c r="B4" s="38" t="s">
        <v>223</v>
      </c>
      <c r="C4" s="38">
        <v>61</v>
      </c>
      <c r="D4" s="38">
        <v>1525.8728358209</v>
      </c>
      <c r="E4" s="38">
        <v>6793.9</v>
      </c>
      <c r="F4" s="38">
        <v>3.7319858853420901E-2</v>
      </c>
      <c r="G4" s="38">
        <v>111.375409836066</v>
      </c>
      <c r="H4" s="38">
        <v>1.39327473052771</v>
      </c>
      <c r="I4" s="38">
        <v>0.98922505867467703</v>
      </c>
      <c r="J4" s="38">
        <v>1.10068703711689</v>
      </c>
      <c r="K4" s="38">
        <v>1.2818127520855001</v>
      </c>
      <c r="L4" s="38">
        <v>3796.90377981762</v>
      </c>
      <c r="M4" s="38">
        <v>37.860996806795498</v>
      </c>
      <c r="N4" s="38">
        <v>1.71671350725736</v>
      </c>
      <c r="O4" s="38">
        <v>0.27243496962997299</v>
      </c>
      <c r="P4" s="38">
        <v>3.9559050384626202</v>
      </c>
      <c r="Q4" s="38">
        <v>1.7353734366840701</v>
      </c>
      <c r="R4" s="38">
        <v>2.3884709666189399</v>
      </c>
      <c r="S4" s="38">
        <v>1.4983923329648499E-2</v>
      </c>
      <c r="T4" s="38">
        <v>0.74639717706841802</v>
      </c>
      <c r="U4" s="38">
        <v>0.23884709666189399</v>
      </c>
      <c r="V4" s="38">
        <v>1.0449560478957899E-2</v>
      </c>
      <c r="W4" s="38">
        <v>0.35080667322215697</v>
      </c>
      <c r="X4" s="38">
        <v>1.11959576560263E-3</v>
      </c>
      <c r="Y4" s="38">
        <v>1.8659929426710499E-2</v>
      </c>
      <c r="Z4" s="38">
        <v>0.11195957656026299</v>
      </c>
      <c r="AA4" s="38">
        <v>0.11195957656026299</v>
      </c>
      <c r="AB4" s="38">
        <v>2.0899120957915698E-2</v>
      </c>
      <c r="AC4" s="38">
        <v>2.9855887082736701E-2</v>
      </c>
      <c r="AD4" s="38">
        <v>0.29855887082736698</v>
      </c>
      <c r="AE4" s="38">
        <v>6.7175745936157603E-3</v>
      </c>
      <c r="AF4" s="38">
        <v>2.2391915312052499</v>
      </c>
      <c r="AG4" s="38">
        <v>43.384335917101801</v>
      </c>
      <c r="AH4" s="38">
        <v>3.1139690227294401</v>
      </c>
      <c r="AI4" s="38">
        <v>2</v>
      </c>
      <c r="AJ4" s="38">
        <v>1</v>
      </c>
      <c r="AK4" s="38">
        <v>2</v>
      </c>
      <c r="AL4" s="38">
        <v>4</v>
      </c>
      <c r="AM4" s="38">
        <v>4</v>
      </c>
      <c r="AN4" s="38">
        <v>9</v>
      </c>
      <c r="AO4" s="38">
        <v>6</v>
      </c>
      <c r="AP4" s="38">
        <v>12</v>
      </c>
      <c r="AQ4" s="38">
        <v>17</v>
      </c>
      <c r="AR4" s="38">
        <v>4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622</v>
      </c>
      <c r="D5" s="38">
        <v>1100.1590909090901</v>
      </c>
      <c r="E5" s="38">
        <v>11623.9</v>
      </c>
      <c r="F5" s="38">
        <v>4.6037301324545199E-2</v>
      </c>
      <c r="G5" s="38">
        <v>18.687942122186499</v>
      </c>
      <c r="H5" s="38">
        <v>0.91307314293681996</v>
      </c>
      <c r="I5" s="38">
        <v>0.73506224448190505</v>
      </c>
      <c r="J5" s="38">
        <v>0.77373357759452599</v>
      </c>
      <c r="K5" s="38">
        <v>0.89557896843349805</v>
      </c>
      <c r="L5" s="38">
        <v>4700.7767636466797</v>
      </c>
      <c r="M5" s="38">
        <v>9.1153856622600102</v>
      </c>
      <c r="N5" s="38">
        <v>3.9016612872552301</v>
      </c>
      <c r="O5" s="38">
        <v>0.322261109271818</v>
      </c>
      <c r="P5" s="38">
        <v>7.3659682119272707E-2</v>
      </c>
      <c r="Q5" s="38">
        <v>4.1433571192090998E-2</v>
      </c>
      <c r="R5" s="38">
        <v>4.0512825165600098E-2</v>
      </c>
      <c r="S5" s="38">
        <v>4.60373013245454E-5</v>
      </c>
      <c r="T5" s="38">
        <v>4.6037301324545398E-3</v>
      </c>
      <c r="U5" s="38">
        <v>1.38111903973636E-2</v>
      </c>
      <c r="V5" s="38">
        <v>6.4452221854363603E-3</v>
      </c>
      <c r="W5" s="38">
        <v>2.3018650662272599E-2</v>
      </c>
      <c r="X5" s="38">
        <v>1.3811190397363701E-3</v>
      </c>
      <c r="Y5" s="38">
        <v>2.3018650662272599E-2</v>
      </c>
      <c r="Z5" s="38">
        <v>0.13811190397363601</v>
      </c>
      <c r="AA5" s="38">
        <v>0.13811190397363601</v>
      </c>
      <c r="AB5" s="38">
        <v>2.57808887417454E-2</v>
      </c>
      <c r="AC5" s="38">
        <v>3.6829841059636402E-2</v>
      </c>
      <c r="AD5" s="38">
        <v>0.36829841059636098</v>
      </c>
      <c r="AE5" s="38">
        <v>8.2867142384182198E-3</v>
      </c>
      <c r="AF5" s="38">
        <v>2.7622380794727301</v>
      </c>
      <c r="AG5" s="38">
        <v>1.03583927980227</v>
      </c>
      <c r="AH5" s="38">
        <v>1.92067621126003</v>
      </c>
      <c r="AI5" s="38">
        <v>2</v>
      </c>
      <c r="AJ5" s="38">
        <v>3</v>
      </c>
      <c r="AK5" s="38">
        <v>0</v>
      </c>
      <c r="AL5" s="38">
        <v>0</v>
      </c>
      <c r="AM5" s="38">
        <v>1</v>
      </c>
      <c r="AN5" s="38">
        <v>0</v>
      </c>
      <c r="AO5" s="38">
        <v>24</v>
      </c>
      <c r="AP5" s="38">
        <v>101</v>
      </c>
      <c r="AQ5" s="38">
        <v>444</v>
      </c>
      <c r="AR5" s="38">
        <v>47</v>
      </c>
      <c r="AS5" s="38">
        <v>0</v>
      </c>
    </row>
    <row r="6" spans="1:45" x14ac:dyDescent="0.25">
      <c r="A6" s="38" t="s">
        <v>293</v>
      </c>
      <c r="B6" s="38" t="s">
        <v>225</v>
      </c>
      <c r="C6" s="38">
        <v>142</v>
      </c>
      <c r="D6" s="38">
        <v>1075.9523809523801</v>
      </c>
      <c r="E6" s="38">
        <v>4792.3</v>
      </c>
      <c r="F6" s="38">
        <v>1.8562631742857098E-2</v>
      </c>
      <c r="G6" s="38">
        <v>33.748591549295803</v>
      </c>
      <c r="H6" s="38">
        <v>0.37125263485714299</v>
      </c>
      <c r="I6" s="38">
        <v>0.29947712545142802</v>
      </c>
      <c r="J6" s="38">
        <v>0.31506973611542799</v>
      </c>
      <c r="K6" s="38">
        <v>0.35801129088057199</v>
      </c>
      <c r="L6" s="38">
        <v>1895.3932019996601</v>
      </c>
      <c r="M6" s="38">
        <v>2.74726949794286</v>
      </c>
      <c r="N6" s="38">
        <v>1.46644790768572</v>
      </c>
      <c r="O6" s="38">
        <v>0.12993842219999999</v>
      </c>
      <c r="P6" s="38">
        <v>2.78439476142857E-2</v>
      </c>
      <c r="Q6" s="38">
        <v>1.6335115933714301E-2</v>
      </c>
      <c r="R6" s="38">
        <v>1.6891994886E-2</v>
      </c>
      <c r="S6" s="38">
        <v>1.8562631742857099E-4</v>
      </c>
      <c r="T6" s="38">
        <v>1.8562631742857099E-3</v>
      </c>
      <c r="U6" s="38">
        <v>5.5687895228571397E-3</v>
      </c>
      <c r="V6" s="38">
        <v>2.598768444E-3</v>
      </c>
      <c r="W6" s="38">
        <v>8.9100632365714406E-3</v>
      </c>
      <c r="X6" s="38">
        <v>5.5687895228571504E-4</v>
      </c>
      <c r="Y6" s="38">
        <v>9.28131587142857E-3</v>
      </c>
      <c r="Z6" s="38">
        <v>5.5687895228571399E-2</v>
      </c>
      <c r="AA6" s="38">
        <v>5.5687895228571399E-2</v>
      </c>
      <c r="AB6" s="38">
        <v>1.0395073776E-2</v>
      </c>
      <c r="AC6" s="38">
        <v>1.48501053942857E-2</v>
      </c>
      <c r="AD6" s="38">
        <v>0.14850105394285701</v>
      </c>
      <c r="AE6" s="38">
        <v>3.34127371371429E-3</v>
      </c>
      <c r="AF6" s="38">
        <v>1.1137579045714301</v>
      </c>
      <c r="AG6" s="38">
        <v>0.40837789834285598</v>
      </c>
      <c r="AH6" s="38">
        <v>0.77443299631200002</v>
      </c>
      <c r="AI6" s="38">
        <v>0</v>
      </c>
      <c r="AJ6" s="38">
        <v>0</v>
      </c>
      <c r="AK6" s="38">
        <v>0</v>
      </c>
      <c r="AL6" s="38">
        <v>0</v>
      </c>
      <c r="AM6" s="38">
        <v>1</v>
      </c>
      <c r="AN6" s="38">
        <v>0</v>
      </c>
      <c r="AO6" s="38">
        <v>6</v>
      </c>
      <c r="AP6" s="38">
        <v>31</v>
      </c>
      <c r="AQ6" s="38">
        <v>84</v>
      </c>
      <c r="AR6" s="38">
        <v>20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24</v>
      </c>
      <c r="D7" s="38">
        <v>1069.04589371981</v>
      </c>
      <c r="E7" s="38">
        <v>2732.7</v>
      </c>
      <c r="F7" s="38">
        <v>1.0516974169565201E-2</v>
      </c>
      <c r="G7" s="38">
        <v>113.8625</v>
      </c>
      <c r="H7" s="38">
        <v>0.245396063956522</v>
      </c>
      <c r="I7" s="38">
        <v>0.19491458794260899</v>
      </c>
      <c r="J7" s="38">
        <v>0.20781540959060901</v>
      </c>
      <c r="K7" s="38">
        <v>0.23747327674878299</v>
      </c>
      <c r="L7" s="38">
        <v>1073.86719850597</v>
      </c>
      <c r="M7" s="38">
        <v>0.788773062717391</v>
      </c>
      <c r="N7" s="38">
        <v>0.73618819186956497</v>
      </c>
      <c r="O7" s="38">
        <v>7.3618819186956494E-2</v>
      </c>
      <c r="P7" s="38">
        <v>5.78433579326087E-3</v>
      </c>
      <c r="Q7" s="38">
        <v>2.8395830257826101E-3</v>
      </c>
      <c r="R7" s="38">
        <v>4.2067896678260903E-3</v>
      </c>
      <c r="S7" s="38">
        <v>1.0516974169565199E-4</v>
      </c>
      <c r="T7" s="38">
        <v>1.05169741695652E-3</v>
      </c>
      <c r="U7" s="38">
        <v>3.1550922508695699E-3</v>
      </c>
      <c r="V7" s="38">
        <v>1.4723763837391299E-3</v>
      </c>
      <c r="W7" s="38">
        <v>5.0481476013912998E-3</v>
      </c>
      <c r="X7" s="38">
        <v>3.15509225086957E-4</v>
      </c>
      <c r="Y7" s="38">
        <v>5.2584870847826098E-3</v>
      </c>
      <c r="Z7" s="38">
        <v>3.1550922508695699E-2</v>
      </c>
      <c r="AA7" s="38">
        <v>3.1550922508695699E-2</v>
      </c>
      <c r="AB7" s="38">
        <v>5.8895055349565198E-3</v>
      </c>
      <c r="AC7" s="38">
        <v>8.4135793356521701E-3</v>
      </c>
      <c r="AD7" s="38">
        <v>8.4135793356521701E-2</v>
      </c>
      <c r="AE7" s="38">
        <v>1.8930553505217399E-3</v>
      </c>
      <c r="AF7" s="38">
        <v>0.631018450173913</v>
      </c>
      <c r="AG7" s="38">
        <v>7.0989575644565206E-2</v>
      </c>
      <c r="AH7" s="38">
        <v>0.43876816235426103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1</v>
      </c>
      <c r="AO7" s="38">
        <v>1</v>
      </c>
      <c r="AP7" s="38">
        <v>9</v>
      </c>
      <c r="AQ7" s="38">
        <v>13</v>
      </c>
      <c r="AR7" s="38">
        <v>0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8</v>
      </c>
      <c r="D8" s="38">
        <v>1135</v>
      </c>
      <c r="E8" s="38">
        <v>140.6</v>
      </c>
      <c r="F8" s="38">
        <v>5.7449159999999999E-4</v>
      </c>
      <c r="G8" s="38">
        <v>17.574999999999999</v>
      </c>
      <c r="H8" s="38">
        <v>1.2255820799999999E-2</v>
      </c>
      <c r="I8" s="38">
        <v>1.032169908E-2</v>
      </c>
      <c r="J8" s="38">
        <v>1.0685543759999999E-2</v>
      </c>
      <c r="K8" s="38">
        <v>1.152813144E-2</v>
      </c>
      <c r="L8" s="38">
        <v>58.660188292800001</v>
      </c>
      <c r="M8" s="38">
        <v>0.1729219716</v>
      </c>
      <c r="N8" s="38">
        <v>5.4576701999999998E-2</v>
      </c>
      <c r="O8" s="38">
        <v>4.0214411999999998E-3</v>
      </c>
      <c r="P8" s="38">
        <v>1.03408488E-3</v>
      </c>
      <c r="Q8" s="38">
        <v>3.4469496E-4</v>
      </c>
      <c r="R8" s="38">
        <v>8.0428824000000002E-4</v>
      </c>
      <c r="S8" s="38">
        <v>3.1022546400000002E-5</v>
      </c>
      <c r="T8" s="38">
        <v>1.55112732E-2</v>
      </c>
      <c r="U8" s="38">
        <v>5.7449159999999999E-4</v>
      </c>
      <c r="V8" s="38">
        <v>1.6085764799999999E-4</v>
      </c>
      <c r="W8" s="38">
        <v>2.8724579999999999E-4</v>
      </c>
      <c r="X8" s="38">
        <v>1.7234748000000001E-5</v>
      </c>
      <c r="Y8" s="38">
        <v>2.8724579999999999E-4</v>
      </c>
      <c r="Z8" s="38">
        <v>1.7234748000000001E-3</v>
      </c>
      <c r="AA8" s="38">
        <v>1.7234748000000001E-3</v>
      </c>
      <c r="AB8" s="38">
        <v>3.2171529599999999E-4</v>
      </c>
      <c r="AC8" s="38">
        <v>4.5959328000000002E-4</v>
      </c>
      <c r="AD8" s="38">
        <v>4.5959327999999999E-3</v>
      </c>
      <c r="AE8" s="38">
        <v>1.03408488E-4</v>
      </c>
      <c r="AF8" s="38">
        <v>3.4469496000000002E-2</v>
      </c>
      <c r="AG8" s="38">
        <v>8.6173740000000006E-3</v>
      </c>
      <c r="AH8" s="38">
        <v>4.7935579104000002E-2</v>
      </c>
      <c r="AI8" s="38">
        <v>0</v>
      </c>
      <c r="AJ8" s="38">
        <v>1</v>
      </c>
      <c r="AK8" s="38">
        <v>0</v>
      </c>
      <c r="AL8" s="38">
        <v>0</v>
      </c>
      <c r="AM8" s="38">
        <v>0</v>
      </c>
      <c r="AN8" s="38">
        <v>1</v>
      </c>
      <c r="AO8" s="38">
        <v>0</v>
      </c>
      <c r="AP8" s="38">
        <v>3</v>
      </c>
      <c r="AQ8" s="38">
        <v>3</v>
      </c>
      <c r="AR8" s="38">
        <v>0</v>
      </c>
      <c r="AS8" s="38">
        <v>0</v>
      </c>
    </row>
    <row r="9" spans="1:45" x14ac:dyDescent="0.25">
      <c r="A9" s="38" t="s">
        <v>293</v>
      </c>
      <c r="B9" s="38" t="s">
        <v>228</v>
      </c>
      <c r="C9" s="38">
        <v>13</v>
      </c>
      <c r="D9" s="38">
        <v>1037</v>
      </c>
      <c r="E9" s="38">
        <v>496.4</v>
      </c>
      <c r="F9" s="38">
        <v>1.85316048E-3</v>
      </c>
      <c r="G9" s="38">
        <v>38.184615384615398</v>
      </c>
      <c r="H9" s="38">
        <v>3.7063209600000001E-2</v>
      </c>
      <c r="I9" s="38">
        <v>3.1231931289600001E-2</v>
      </c>
      <c r="J9" s="38">
        <v>3.2479726012799998E-2</v>
      </c>
      <c r="K9" s="38">
        <v>3.4567620153600001E-2</v>
      </c>
      <c r="L9" s="38">
        <v>189.22251029184</v>
      </c>
      <c r="M9" s="38">
        <v>0.30206515824000002</v>
      </c>
      <c r="N9" s="38">
        <v>0.16493128271999999</v>
      </c>
      <c r="O9" s="38">
        <v>8.1539061120000002E-3</v>
      </c>
      <c r="P9" s="38">
        <v>1.2230859167999999E-3</v>
      </c>
      <c r="Q9" s="38">
        <v>3.7063209600000002E-4</v>
      </c>
      <c r="R9" s="38">
        <v>9.2658024E-4</v>
      </c>
      <c r="S9" s="38">
        <v>1.8531604800000001E-5</v>
      </c>
      <c r="T9" s="38">
        <v>8.1539061120000006E-2</v>
      </c>
      <c r="U9" s="38">
        <v>1.85316048E-3</v>
      </c>
      <c r="V9" s="38">
        <v>5.1888493440000003E-4</v>
      </c>
      <c r="W9" s="38">
        <v>2.2237925759999999E-3</v>
      </c>
      <c r="X9" s="38">
        <v>5.5594814400000003E-5</v>
      </c>
      <c r="Y9" s="38">
        <v>9.2658024E-4</v>
      </c>
      <c r="Z9" s="38">
        <v>5.5594814399999998E-3</v>
      </c>
      <c r="AA9" s="38">
        <v>5.5594814399999998E-3</v>
      </c>
      <c r="AB9" s="38">
        <v>1.0377698688000001E-3</v>
      </c>
      <c r="AC9" s="38">
        <v>1.4825283840000001E-3</v>
      </c>
      <c r="AD9" s="38">
        <v>1.482528384E-2</v>
      </c>
      <c r="AE9" s="38">
        <v>3.3356888640000002E-4</v>
      </c>
      <c r="AF9" s="38">
        <v>0.1111896288</v>
      </c>
      <c r="AG9" s="38">
        <v>9.2658024000000002E-3</v>
      </c>
      <c r="AH9" s="38">
        <v>0.1546277104512</v>
      </c>
      <c r="AI9" s="38">
        <v>0</v>
      </c>
      <c r="AJ9" s="38">
        <v>0</v>
      </c>
      <c r="AK9" s="38">
        <v>0</v>
      </c>
      <c r="AL9" s="38">
        <v>0</v>
      </c>
      <c r="AM9" s="38">
        <v>1</v>
      </c>
      <c r="AN9" s="38">
        <v>0</v>
      </c>
      <c r="AO9" s="38">
        <v>1</v>
      </c>
      <c r="AP9" s="38">
        <v>7</v>
      </c>
      <c r="AQ9" s="38">
        <v>3</v>
      </c>
      <c r="AR9" s="38">
        <v>1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27</v>
      </c>
      <c r="D10" s="38">
        <v>1139.5</v>
      </c>
      <c r="E10" s="38">
        <v>6444</v>
      </c>
      <c r="F10" s="38">
        <v>2.6434576800000002E-2</v>
      </c>
      <c r="G10" s="38">
        <v>238.666666666667</v>
      </c>
      <c r="H10" s="38">
        <v>0.65205289440000003</v>
      </c>
      <c r="I10" s="38">
        <v>0.54596212617600004</v>
      </c>
      <c r="J10" s="38">
        <v>0.56640486556799996</v>
      </c>
      <c r="K10" s="38">
        <v>0.61116741561599996</v>
      </c>
      <c r="L10" s="38">
        <v>2699.1817678943999</v>
      </c>
      <c r="M10" s="38">
        <v>2.5641539496000001</v>
      </c>
      <c r="N10" s="38">
        <v>2.7359786987999999</v>
      </c>
      <c r="O10" s="38">
        <v>7.6660272720000006E-2</v>
      </c>
      <c r="P10" s="38">
        <v>1.7975512224000002E-2</v>
      </c>
      <c r="Q10" s="38">
        <v>5.28691536E-3</v>
      </c>
      <c r="R10" s="38">
        <v>1.3217288400000001E-2</v>
      </c>
      <c r="S10" s="38">
        <v>1.6653783384E-3</v>
      </c>
      <c r="T10" s="38">
        <v>4.5996163632</v>
      </c>
      <c r="U10" s="38">
        <v>2.6434576800000002E-2</v>
      </c>
      <c r="V10" s="38">
        <v>0.29078034479999998</v>
      </c>
      <c r="W10" s="38">
        <v>1.3217288400000001E-2</v>
      </c>
      <c r="X10" s="38">
        <v>7.9303730399999999E-4</v>
      </c>
      <c r="Y10" s="38">
        <v>1.3217288400000001E-2</v>
      </c>
      <c r="Z10" s="38">
        <v>0</v>
      </c>
      <c r="AA10" s="38">
        <v>7.9303730399999994E-2</v>
      </c>
      <c r="AB10" s="38">
        <v>1.4803363008E-2</v>
      </c>
      <c r="AC10" s="38">
        <v>2.114766144E-2</v>
      </c>
      <c r="AD10" s="38">
        <v>0.21147661440000001</v>
      </c>
      <c r="AE10" s="38">
        <v>4.758223824E-3</v>
      </c>
      <c r="AF10" s="38">
        <v>1.5860746080000001</v>
      </c>
      <c r="AG10" s="38">
        <v>0.13217288399999999</v>
      </c>
      <c r="AH10" s="38">
        <v>86.652542750400002</v>
      </c>
      <c r="AI10" s="38">
        <v>0</v>
      </c>
      <c r="AJ10" s="38">
        <v>0</v>
      </c>
      <c r="AK10" s="38">
        <v>0</v>
      </c>
      <c r="AL10" s="38">
        <v>0</v>
      </c>
      <c r="AM10" s="38">
        <v>4</v>
      </c>
      <c r="AN10" s="38">
        <v>3</v>
      </c>
      <c r="AO10" s="38">
        <v>5</v>
      </c>
      <c r="AP10" s="38">
        <v>8</v>
      </c>
      <c r="AQ10" s="38">
        <v>7</v>
      </c>
      <c r="AR10" s="38">
        <v>0</v>
      </c>
      <c r="AS10" s="38">
        <v>0</v>
      </c>
    </row>
    <row r="11" spans="1:45" x14ac:dyDescent="0.25">
      <c r="A11" s="38" t="s">
        <v>293</v>
      </c>
      <c r="B11" s="38" t="s">
        <v>230</v>
      </c>
      <c r="C11" s="38">
        <v>4</v>
      </c>
      <c r="D11" s="38">
        <v>2242.5</v>
      </c>
      <c r="E11" s="38">
        <v>1140</v>
      </c>
      <c r="F11" s="38">
        <v>9.2032199999999998E-3</v>
      </c>
      <c r="G11" s="38">
        <v>285</v>
      </c>
      <c r="H11" s="38">
        <v>0.89271233999999999</v>
      </c>
      <c r="I11" s="38">
        <v>0.64465488360000001</v>
      </c>
      <c r="J11" s="38">
        <v>0.72447747839999999</v>
      </c>
      <c r="K11" s="38">
        <v>0.83608185960000003</v>
      </c>
      <c r="L11" s="38">
        <v>932.93961462000004</v>
      </c>
      <c r="M11" s="38">
        <v>22.83318882</v>
      </c>
      <c r="N11" s="38">
        <v>0.66263183999999997</v>
      </c>
      <c r="O11" s="38">
        <v>0.107677674</v>
      </c>
      <c r="P11" s="38">
        <v>0.41414489999999998</v>
      </c>
      <c r="Q11" s="38">
        <v>0.16565795999999999</v>
      </c>
      <c r="R11" s="38">
        <v>0.28529981999999998</v>
      </c>
      <c r="S11" s="38">
        <v>1.4725152E-3</v>
      </c>
      <c r="T11" s="38">
        <v>0.49697387999999998</v>
      </c>
      <c r="U11" s="38">
        <v>9.2032199999999998E-3</v>
      </c>
      <c r="V11" s="38">
        <v>1.2884508000000001E-3</v>
      </c>
      <c r="W11" s="38">
        <v>1.1043864E-2</v>
      </c>
      <c r="X11" s="38">
        <v>1.2884508000000001E-3</v>
      </c>
      <c r="Y11" s="38">
        <v>4.6016099999999999E-3</v>
      </c>
      <c r="Z11" s="38">
        <v>2.7609660000000001E-2</v>
      </c>
      <c r="AA11" s="38">
        <v>2.7609660000000001E-2</v>
      </c>
      <c r="AB11" s="38">
        <v>5.1538032000000003E-3</v>
      </c>
      <c r="AC11" s="38">
        <v>7.362576E-3</v>
      </c>
      <c r="AD11" s="38">
        <v>7.3625759999999998E-2</v>
      </c>
      <c r="AE11" s="38">
        <v>1.6565796E-3</v>
      </c>
      <c r="AF11" s="38">
        <v>0.55219320000000005</v>
      </c>
      <c r="AG11" s="38">
        <v>4.1414489999999997</v>
      </c>
      <c r="AH11" s="38">
        <v>0.38395833839999999</v>
      </c>
      <c r="AI11" s="38">
        <v>0</v>
      </c>
      <c r="AJ11" s="38">
        <v>0</v>
      </c>
      <c r="AK11" s="38">
        <v>0</v>
      </c>
      <c r="AL11" s="38">
        <v>0</v>
      </c>
      <c r="AM11" s="38">
        <v>1</v>
      </c>
      <c r="AN11" s="38">
        <v>2</v>
      </c>
      <c r="AO11" s="38">
        <v>1</v>
      </c>
      <c r="AP11" s="38">
        <v>0</v>
      </c>
      <c r="AQ11" s="38">
        <v>0</v>
      </c>
      <c r="AR11" s="38">
        <v>0</v>
      </c>
      <c r="AS11" s="38">
        <v>0</v>
      </c>
    </row>
    <row r="12" spans="1:45" x14ac:dyDescent="0.25">
      <c r="A12" s="38" t="s">
        <v>293</v>
      </c>
      <c r="B12" s="38" t="s">
        <v>231</v>
      </c>
      <c r="C12" s="38">
        <v>1</v>
      </c>
      <c r="D12" s="38">
        <v>2231.6666666666702</v>
      </c>
      <c r="E12" s="38">
        <v>75</v>
      </c>
      <c r="F12" s="38">
        <v>6.0254999999999998E-4</v>
      </c>
      <c r="G12" s="38">
        <v>75</v>
      </c>
      <c r="H12" s="38">
        <v>5.7041399999999999E-2</v>
      </c>
      <c r="I12" s="38">
        <v>4.0720329E-2</v>
      </c>
      <c r="J12" s="38">
        <v>4.5906276000000003E-2</v>
      </c>
      <c r="K12" s="38">
        <v>5.3052518999999999E-2</v>
      </c>
      <c r="L12" s="38">
        <v>61.081096049999999</v>
      </c>
      <c r="M12" s="38">
        <v>0.62845965000000004</v>
      </c>
      <c r="N12" s="38">
        <v>0.13195845</v>
      </c>
      <c r="O12" s="38">
        <v>7.049835E-3</v>
      </c>
      <c r="P12" s="38">
        <v>1.7473949999999999E-2</v>
      </c>
      <c r="Q12" s="38">
        <v>6.9895799999999996E-3</v>
      </c>
      <c r="R12" s="38">
        <v>1.2050999999999999E-2</v>
      </c>
      <c r="S12" s="38">
        <v>2.53071E-4</v>
      </c>
      <c r="T12" s="38">
        <v>5.7844800000000002E-2</v>
      </c>
      <c r="U12" s="38">
        <v>2.1691800000000002E-3</v>
      </c>
      <c r="V12" s="38">
        <v>8.4357000000000006E-5</v>
      </c>
      <c r="W12" s="38">
        <v>3.1935150000000001E-3</v>
      </c>
      <c r="X12" s="38">
        <v>5.0011650000000001E-3</v>
      </c>
      <c r="Y12" s="38">
        <v>2.349945E-3</v>
      </c>
      <c r="Z12" s="38">
        <v>1.7473949999999999E-2</v>
      </c>
      <c r="AA12" s="38">
        <v>1.9281599999999999E-2</v>
      </c>
      <c r="AB12" s="38">
        <v>3.3742800000000002E-4</v>
      </c>
      <c r="AC12" s="38">
        <v>5.0614200000000001E-4</v>
      </c>
      <c r="AD12" s="38">
        <v>0.21752055000000001</v>
      </c>
      <c r="AE12" s="38">
        <v>3.8563199999999999E-3</v>
      </c>
      <c r="AF12" s="38">
        <v>3.6152999999999998E-2</v>
      </c>
      <c r="AG12" s="38">
        <v>0.17473949999999999</v>
      </c>
      <c r="AH12" s="38">
        <v>2.5138385999999999E-2</v>
      </c>
      <c r="AI12" s="38">
        <v>0</v>
      </c>
      <c r="AJ12" s="38">
        <v>0</v>
      </c>
      <c r="AK12" s="38">
        <v>0</v>
      </c>
      <c r="AL12" s="38">
        <v>0</v>
      </c>
      <c r="AM12" s="38">
        <v>0</v>
      </c>
      <c r="AN12" s="38">
        <v>0</v>
      </c>
      <c r="AO12" s="38">
        <v>0</v>
      </c>
      <c r="AP12" s="38">
        <v>1</v>
      </c>
      <c r="AQ12" s="38">
        <v>0</v>
      </c>
      <c r="AR12" s="38">
        <v>0</v>
      </c>
      <c r="AS12" s="38">
        <v>0</v>
      </c>
    </row>
    <row r="13" spans="1:45" x14ac:dyDescent="0.25">
      <c r="A13" s="38" t="s">
        <v>293</v>
      </c>
      <c r="B13" s="38" t="s">
        <v>232</v>
      </c>
      <c r="C13" s="38">
        <v>18</v>
      </c>
      <c r="D13" s="38">
        <v>2211.5476190476202</v>
      </c>
      <c r="E13" s="38">
        <v>3077.4</v>
      </c>
      <c r="F13" s="38">
        <v>2.4500939914285699E-2</v>
      </c>
      <c r="G13" s="38">
        <v>170.96666666666701</v>
      </c>
      <c r="H13" s="38">
        <v>1.68239787411429</v>
      </c>
      <c r="I13" s="38">
        <v>1.1899289818371399</v>
      </c>
      <c r="J13" s="38">
        <v>1.3377513193199999</v>
      </c>
      <c r="K13" s="38">
        <v>1.5574430805514301</v>
      </c>
      <c r="L13" s="38">
        <v>2483.68478005106</v>
      </c>
      <c r="M13" s="38">
        <v>20.017267909971402</v>
      </c>
      <c r="N13" s="38">
        <v>2.7686062103142901</v>
      </c>
      <c r="O13" s="38">
        <v>0.24255930515142901</v>
      </c>
      <c r="P13" s="38">
        <v>0.66152537768571396</v>
      </c>
      <c r="Q13" s="38">
        <v>0.269510339057143</v>
      </c>
      <c r="R13" s="38">
        <v>0.46551785837142901</v>
      </c>
      <c r="S13" s="38">
        <v>7.1052725751428597E-3</v>
      </c>
      <c r="T13" s="38">
        <v>1.3230507553714299</v>
      </c>
      <c r="U13" s="38">
        <v>4.9001879828571397E-3</v>
      </c>
      <c r="V13" s="38">
        <v>2.4500939914285699E-3</v>
      </c>
      <c r="W13" s="38">
        <v>0.29401127897142898</v>
      </c>
      <c r="X13" s="38">
        <v>3.4301315880000001E-3</v>
      </c>
      <c r="Y13" s="38">
        <v>1.22504699571429E-2</v>
      </c>
      <c r="Z13" s="38">
        <v>1.2005460558000001</v>
      </c>
      <c r="AA13" s="38">
        <v>0</v>
      </c>
      <c r="AB13" s="38">
        <v>1.3720526352000001E-2</v>
      </c>
      <c r="AC13" s="38">
        <v>0</v>
      </c>
      <c r="AD13" s="38">
        <v>0</v>
      </c>
      <c r="AE13" s="38">
        <v>0</v>
      </c>
      <c r="AF13" s="38">
        <v>14.3575507897714</v>
      </c>
      <c r="AG13" s="38">
        <v>6.7377584764285698</v>
      </c>
      <c r="AH13" s="38">
        <v>0.73012800944571499</v>
      </c>
      <c r="AI13" s="38">
        <v>0</v>
      </c>
      <c r="AJ13" s="38">
        <v>0</v>
      </c>
      <c r="AK13" s="38">
        <v>1</v>
      </c>
      <c r="AL13" s="38">
        <v>0</v>
      </c>
      <c r="AM13" s="38">
        <v>2</v>
      </c>
      <c r="AN13" s="38">
        <v>6</v>
      </c>
      <c r="AO13" s="38">
        <v>4</v>
      </c>
      <c r="AP13" s="38">
        <v>3</v>
      </c>
      <c r="AQ13" s="38">
        <v>2</v>
      </c>
      <c r="AR13" s="38">
        <v>0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4292</v>
      </c>
      <c r="D14" s="38">
        <v>714.76543209876502</v>
      </c>
      <c r="E14" s="38">
        <v>27366.31</v>
      </c>
      <c r="F14" s="38">
        <v>7.0417772611557197E-2</v>
      </c>
      <c r="G14" s="38">
        <v>6.3761206896551803</v>
      </c>
      <c r="H14" s="38">
        <v>5.7507847632770304</v>
      </c>
      <c r="I14" s="38">
        <v>5.28696636767532</v>
      </c>
      <c r="J14" s="38">
        <v>5.5188755654762902</v>
      </c>
      <c r="K14" s="38">
        <v>5.6869393161092603</v>
      </c>
      <c r="L14" s="38">
        <v>7190.2179258208098</v>
      </c>
      <c r="M14" s="38">
        <v>202.23984294038701</v>
      </c>
      <c r="N14" s="38">
        <v>3.7321419484124299</v>
      </c>
      <c r="O14" s="38">
        <v>0.30983819949084301</v>
      </c>
      <c r="P14" s="38">
        <v>27.815020181565401</v>
      </c>
      <c r="Q14" s="38">
        <v>15.914416610212299</v>
      </c>
      <c r="R14" s="38">
        <v>19.224051922954899</v>
      </c>
      <c r="S14" s="38">
        <v>1.05626658917335E-2</v>
      </c>
      <c r="T14" s="38">
        <v>69.713594885437303</v>
      </c>
      <c r="U14" s="38">
        <v>7.0417772611557197E-2</v>
      </c>
      <c r="V14" s="38">
        <v>0.19012798605119899</v>
      </c>
      <c r="W14" s="38">
        <v>2.5350398140158801E-2</v>
      </c>
      <c r="X14" s="38">
        <v>2.3237864961813798E-3</v>
      </c>
      <c r="Y14" s="38">
        <v>0.133793767961954</v>
      </c>
      <c r="Z14" s="38">
        <v>1.69002654267738</v>
      </c>
      <c r="AA14" s="38">
        <v>0.274629313185067</v>
      </c>
      <c r="AB14" s="38">
        <v>3.94339526624716E-2</v>
      </c>
      <c r="AC14" s="38">
        <v>0.12675199070080101</v>
      </c>
      <c r="AD14" s="38">
        <v>1.4083554522311399</v>
      </c>
      <c r="AE14" s="38">
        <v>1.26751990700794E-2</v>
      </c>
      <c r="AF14" s="38">
        <v>5.3517507184783204</v>
      </c>
      <c r="AG14" s="38">
        <v>397.86041525528299</v>
      </c>
      <c r="AH14" s="38">
        <v>56.6581398432591</v>
      </c>
      <c r="AI14" s="38">
        <v>458</v>
      </c>
      <c r="AJ14" s="38">
        <v>476</v>
      </c>
      <c r="AK14" s="38">
        <v>39</v>
      </c>
      <c r="AL14" s="38">
        <v>262</v>
      </c>
      <c r="AM14" s="38">
        <v>67</v>
      </c>
      <c r="AN14" s="38">
        <v>109</v>
      </c>
      <c r="AO14" s="38">
        <v>304</v>
      </c>
      <c r="AP14" s="38">
        <v>825</v>
      </c>
      <c r="AQ14" s="38">
        <v>1282</v>
      </c>
      <c r="AR14" s="38">
        <v>205</v>
      </c>
      <c r="AS14" s="38">
        <v>265</v>
      </c>
    </row>
    <row r="15" spans="1:45" x14ac:dyDescent="0.25">
      <c r="A15" s="38" t="s">
        <v>293</v>
      </c>
      <c r="B15" s="38" t="s">
        <v>234</v>
      </c>
      <c r="C15" s="38">
        <v>7372</v>
      </c>
      <c r="D15" s="38">
        <v>802.59090909090901</v>
      </c>
      <c r="E15" s="38">
        <v>55317.4399999999</v>
      </c>
      <c r="F15" s="38">
        <v>0.15983018804945301</v>
      </c>
      <c r="G15" s="38">
        <v>7.5037221920781203</v>
      </c>
      <c r="H15" s="38">
        <v>19.286176024634202</v>
      </c>
      <c r="I15" s="38">
        <v>17.756068357706699</v>
      </c>
      <c r="J15" s="38">
        <v>18.521122191171301</v>
      </c>
      <c r="K15" s="38">
        <v>19.108231748606102</v>
      </c>
      <c r="L15" s="38">
        <v>16319.9408413529</v>
      </c>
      <c r="M15" s="38">
        <v>348.42980994781402</v>
      </c>
      <c r="N15" s="38">
        <v>9.7496414710167603</v>
      </c>
      <c r="O15" s="38">
        <v>1.59830188049446</v>
      </c>
      <c r="P15" s="38">
        <v>53.862773372666098</v>
      </c>
      <c r="Q15" s="38">
        <v>19.978773506181401</v>
      </c>
      <c r="R15" s="38">
        <v>43.154150773350999</v>
      </c>
      <c r="S15" s="38">
        <v>1.2306924479807801E-3</v>
      </c>
      <c r="T15" s="38">
        <v>143.52750886840499</v>
      </c>
      <c r="U15" s="38">
        <v>0.86308301546709698</v>
      </c>
      <c r="V15" s="38">
        <v>0.28769433848901799</v>
      </c>
      <c r="W15" s="38">
        <v>5.5940565817309398E-2</v>
      </c>
      <c r="X15" s="38">
        <v>3.0367735729396699E-2</v>
      </c>
      <c r="Y15" s="38">
        <v>0.14065056548352201</v>
      </c>
      <c r="Z15" s="38">
        <v>3.6760943251371601E-2</v>
      </c>
      <c r="AA15" s="38">
        <v>0.479490564148356</v>
      </c>
      <c r="AB15" s="38">
        <v>8.9504905307699598E-2</v>
      </c>
      <c r="AC15" s="38">
        <v>0.17581320685439</v>
      </c>
      <c r="AD15" s="38">
        <v>0.35162641370878001</v>
      </c>
      <c r="AE15" s="38">
        <v>4.9547358295330499E-3</v>
      </c>
      <c r="AF15" s="38">
        <v>6.5530377100276196</v>
      </c>
      <c r="AG15" s="38">
        <v>499.469337654556</v>
      </c>
      <c r="AH15" s="38">
        <v>85.732912869727897</v>
      </c>
      <c r="AI15" s="38">
        <v>183</v>
      </c>
      <c r="AJ15" s="38">
        <v>432</v>
      </c>
      <c r="AK15" s="38">
        <v>191</v>
      </c>
      <c r="AL15" s="38">
        <v>648</v>
      </c>
      <c r="AM15" s="38">
        <v>303</v>
      </c>
      <c r="AN15" s="38">
        <v>1118</v>
      </c>
      <c r="AO15" s="38">
        <v>1330</v>
      </c>
      <c r="AP15" s="38">
        <v>1814</v>
      </c>
      <c r="AQ15" s="38">
        <v>1167</v>
      </c>
      <c r="AR15" s="38">
        <v>185</v>
      </c>
      <c r="AS15" s="38">
        <v>1</v>
      </c>
    </row>
    <row r="16" spans="1:45" x14ac:dyDescent="0.25">
      <c r="A16" s="38" t="s">
        <v>293</v>
      </c>
      <c r="B16" s="38" t="s">
        <v>235</v>
      </c>
      <c r="C16" s="38">
        <v>11046</v>
      </c>
      <c r="D16" s="38">
        <v>646.30198019802003</v>
      </c>
      <c r="E16" s="38">
        <v>75011.909999999902</v>
      </c>
      <c r="F16" s="38">
        <v>0.17452924549714599</v>
      </c>
      <c r="G16" s="38">
        <v>6.7908663769690296</v>
      </c>
      <c r="H16" s="38">
        <v>13.031516997122001</v>
      </c>
      <c r="I16" s="38">
        <v>11.9610709580726</v>
      </c>
      <c r="J16" s="38">
        <v>12.496293977597</v>
      </c>
      <c r="K16" s="38">
        <v>12.897711242240501</v>
      </c>
      <c r="L16" s="38">
        <v>17820.8321992241</v>
      </c>
      <c r="M16" s="38">
        <v>549.24353557954203</v>
      </c>
      <c r="N16" s="38">
        <v>8.8137268976074505</v>
      </c>
      <c r="O16" s="38">
        <v>1.57076320947438</v>
      </c>
      <c r="P16" s="38">
        <v>50.089893457688497</v>
      </c>
      <c r="Q16" s="38">
        <v>23.735977387619101</v>
      </c>
      <c r="R16" s="38">
        <v>8.9009915203561594</v>
      </c>
      <c r="S16" s="38">
        <v>1.91982170046886E-2</v>
      </c>
      <c r="T16" s="38">
        <v>96.165614268945006</v>
      </c>
      <c r="U16" s="38">
        <v>0.17452924549714599</v>
      </c>
      <c r="V16" s="38">
        <v>0.33160556644461697</v>
      </c>
      <c r="W16" s="38">
        <v>1.04717547298305E-2</v>
      </c>
      <c r="X16" s="38">
        <v>5.7594651014070001E-3</v>
      </c>
      <c r="Y16" s="38">
        <v>0.33160556644461697</v>
      </c>
      <c r="Z16" s="38">
        <v>4.18870189193205</v>
      </c>
      <c r="AA16" s="38">
        <v>0.68066405743895697</v>
      </c>
      <c r="AB16" s="38">
        <v>9.7736377478415806E-2</v>
      </c>
      <c r="AC16" s="38">
        <v>0.31415264189491199</v>
      </c>
      <c r="AD16" s="38">
        <v>3.49058490994353</v>
      </c>
      <c r="AE16" s="38">
        <v>3.14152641894919E-2</v>
      </c>
      <c r="AF16" s="38">
        <v>13.264222657784901</v>
      </c>
      <c r="AG16" s="38">
        <v>593.39943469034597</v>
      </c>
      <c r="AH16" s="38">
        <v>98.818458800495904</v>
      </c>
      <c r="AI16" s="38">
        <v>399</v>
      </c>
      <c r="AJ16" s="38">
        <v>411</v>
      </c>
      <c r="AK16" s="38">
        <v>28</v>
      </c>
      <c r="AL16" s="38">
        <v>125</v>
      </c>
      <c r="AM16" s="38">
        <v>168</v>
      </c>
      <c r="AN16" s="38">
        <v>584</v>
      </c>
      <c r="AO16" s="38">
        <v>1343</v>
      </c>
      <c r="AP16" s="38">
        <v>3586</v>
      </c>
      <c r="AQ16" s="38">
        <v>3891</v>
      </c>
      <c r="AR16" s="38">
        <v>508</v>
      </c>
      <c r="AS16" s="38">
        <v>3</v>
      </c>
    </row>
    <row r="17" spans="1:45" x14ac:dyDescent="0.25">
      <c r="A17" s="38" t="s">
        <v>293</v>
      </c>
      <c r="B17" s="38" t="s">
        <v>236</v>
      </c>
      <c r="C17" s="38">
        <v>70</v>
      </c>
      <c r="D17" s="38">
        <v>783.53451676528596</v>
      </c>
      <c r="E17" s="38">
        <v>499.1</v>
      </c>
      <c r="F17" s="38">
        <v>1.4078234783432E-3</v>
      </c>
      <c r="G17" s="38">
        <v>7.13</v>
      </c>
      <c r="H17" s="38">
        <v>4.2703978843076897E-2</v>
      </c>
      <c r="I17" s="38">
        <v>3.9587996211010702E-2</v>
      </c>
      <c r="J17" s="38">
        <v>4.1145987527043799E-2</v>
      </c>
      <c r="K17" s="38">
        <v>4.2431799637263901E-2</v>
      </c>
      <c r="L17" s="38">
        <v>143.75003972666701</v>
      </c>
      <c r="M17" s="38">
        <v>0.34914022262911198</v>
      </c>
      <c r="N17" s="38">
        <v>0.17245837609704101</v>
      </c>
      <c r="O17" s="38">
        <v>9.8547643484023697E-3</v>
      </c>
      <c r="P17" s="38">
        <v>1.4078234783432E-2</v>
      </c>
      <c r="Q17" s="38">
        <v>2.11173521751479E-3</v>
      </c>
      <c r="R17" s="38">
        <v>3.51955869585799E-3</v>
      </c>
      <c r="S17" s="38">
        <v>1.4078234783431999E-5</v>
      </c>
      <c r="T17" s="38">
        <v>1.4078234783431999E-4</v>
      </c>
      <c r="U17" s="38">
        <v>1.5486058261775101E-3</v>
      </c>
      <c r="V17" s="38">
        <v>1.97095286968047E-4</v>
      </c>
      <c r="W17" s="38">
        <v>2.9564293045207099E-5</v>
      </c>
      <c r="X17" s="38">
        <v>4.2234704350295803E-5</v>
      </c>
      <c r="Y17" s="38">
        <v>7.0391173917159805E-4</v>
      </c>
      <c r="Z17" s="38">
        <v>4.2234704350295896E-3</v>
      </c>
      <c r="AA17" s="38">
        <v>4.2234704350295896E-3</v>
      </c>
      <c r="AB17" s="38">
        <v>7.8838114787218997E-4</v>
      </c>
      <c r="AC17" s="38">
        <v>1.1262587826745599E-3</v>
      </c>
      <c r="AD17" s="38">
        <v>1.12625878267456E-2</v>
      </c>
      <c r="AE17" s="38">
        <v>2.5340822610177499E-4</v>
      </c>
      <c r="AF17" s="38">
        <v>8.4469408700591705E-2</v>
      </c>
      <c r="AG17" s="38">
        <v>5.2793380437869797E-2</v>
      </c>
      <c r="AH17" s="38">
        <v>5.8734395516478098E-2</v>
      </c>
      <c r="AI17" s="38">
        <v>9</v>
      </c>
      <c r="AJ17" s="38">
        <v>3</v>
      </c>
      <c r="AK17" s="38">
        <v>1</v>
      </c>
      <c r="AL17" s="38">
        <v>1</v>
      </c>
      <c r="AM17" s="38">
        <v>0</v>
      </c>
      <c r="AN17" s="38">
        <v>3</v>
      </c>
      <c r="AO17" s="38">
        <v>5</v>
      </c>
      <c r="AP17" s="38">
        <v>21</v>
      </c>
      <c r="AQ17" s="38">
        <v>20</v>
      </c>
      <c r="AR17" s="38">
        <v>7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1113</v>
      </c>
      <c r="D18" s="38">
        <v>384.62732919254699</v>
      </c>
      <c r="E18" s="38">
        <v>9686</v>
      </c>
      <c r="F18" s="38">
        <v>1.34118011180122E-2</v>
      </c>
      <c r="G18" s="38">
        <v>8.7026055705300998</v>
      </c>
      <c r="H18" s="38">
        <v>2.0877703740372699</v>
      </c>
      <c r="I18" s="38">
        <v>1.91806638389069</v>
      </c>
      <c r="J18" s="38">
        <v>2.0006830787776302</v>
      </c>
      <c r="K18" s="38">
        <v>2.0648809001292001</v>
      </c>
      <c r="L18" s="38">
        <v>1369.452188558</v>
      </c>
      <c r="M18" s="38">
        <v>26.193247583477898</v>
      </c>
      <c r="N18" s="38">
        <v>0.89859067490682099</v>
      </c>
      <c r="O18" s="38">
        <v>9.3882607826088094E-2</v>
      </c>
      <c r="P18" s="38">
        <v>2.7225956269565401</v>
      </c>
      <c r="Q18" s="38">
        <v>1.8240049520496799</v>
      </c>
      <c r="R18" s="38">
        <v>2.4007124001242399</v>
      </c>
      <c r="S18" s="38">
        <v>4.9623664136645696E-4</v>
      </c>
      <c r="T18" s="38">
        <v>0.59011924919254499</v>
      </c>
      <c r="U18" s="38">
        <v>1.34118011180122E-2</v>
      </c>
      <c r="V18" s="38">
        <v>2.5482422124223299E-2</v>
      </c>
      <c r="W18" s="38">
        <v>8.0470806708074407E-3</v>
      </c>
      <c r="X18" s="38">
        <v>4.4258943689440701E-4</v>
      </c>
      <c r="Y18" s="38">
        <v>2.5482422124223299E-2</v>
      </c>
      <c r="Z18" s="38">
        <v>0.32188322683229997</v>
      </c>
      <c r="AA18" s="38">
        <v>5.2306024360247998E-2</v>
      </c>
      <c r="AB18" s="38">
        <v>7.5106086260869698E-3</v>
      </c>
      <c r="AC18" s="38">
        <v>2.4141242012422601E-2</v>
      </c>
      <c r="AD18" s="38">
        <v>0.26823602236024902</v>
      </c>
      <c r="AE18" s="38">
        <v>2.4141242012421901E-3</v>
      </c>
      <c r="AF18" s="38">
        <v>1.0192968849689401</v>
      </c>
      <c r="AG18" s="38">
        <v>45.600123801241899</v>
      </c>
      <c r="AH18" s="38">
        <v>7.5937617930186496</v>
      </c>
      <c r="AI18" s="38">
        <v>234</v>
      </c>
      <c r="AJ18" s="38">
        <v>159</v>
      </c>
      <c r="AK18" s="38">
        <v>71</v>
      </c>
      <c r="AL18" s="38">
        <v>87</v>
      </c>
      <c r="AM18" s="38">
        <v>41</v>
      </c>
      <c r="AN18" s="38">
        <v>85</v>
      </c>
      <c r="AO18" s="38">
        <v>173</v>
      </c>
      <c r="AP18" s="38">
        <v>140</v>
      </c>
      <c r="AQ18" s="38">
        <v>113</v>
      </c>
      <c r="AR18" s="38">
        <v>8</v>
      </c>
      <c r="AS18" s="38">
        <v>2</v>
      </c>
    </row>
    <row r="19" spans="1:45" x14ac:dyDescent="0.25">
      <c r="A19" s="38" t="s">
        <v>293</v>
      </c>
      <c r="B19" s="38" t="s">
        <v>238</v>
      </c>
      <c r="C19" s="38">
        <v>627</v>
      </c>
      <c r="D19" s="38">
        <v>116.5</v>
      </c>
      <c r="E19" s="38">
        <v>3729.25</v>
      </c>
      <c r="F19" s="38">
        <v>1.56404745E-3</v>
      </c>
      <c r="G19" s="38">
        <v>5.94776714513557</v>
      </c>
      <c r="H19" s="38">
        <v>9.5406894450000099E-2</v>
      </c>
      <c r="I19" s="38">
        <v>8.8024590486000101E-2</v>
      </c>
      <c r="J19" s="38">
        <v>9.17157424680001E-2</v>
      </c>
      <c r="K19" s="38">
        <v>9.4353769167000404E-2</v>
      </c>
      <c r="L19" s="38">
        <v>159.7017570246</v>
      </c>
      <c r="M19" s="38">
        <v>7.7420348774999503</v>
      </c>
      <c r="N19" s="38">
        <v>0.136854151875</v>
      </c>
      <c r="O19" s="38">
        <v>2.03326168500001E-3</v>
      </c>
      <c r="P19" s="38">
        <v>0.16266093479999999</v>
      </c>
      <c r="Q19" s="38">
        <v>7.0382135250000102E-2</v>
      </c>
      <c r="R19" s="38">
        <v>0.11104736895</v>
      </c>
      <c r="S19" s="38">
        <v>6.5689992899999904E-5</v>
      </c>
      <c r="T19" s="38">
        <v>8.9150704649999593E-2</v>
      </c>
      <c r="U19" s="38">
        <v>1.56404745E-3</v>
      </c>
      <c r="V19" s="38">
        <v>3.5973091350000098E-3</v>
      </c>
      <c r="W19" s="38">
        <v>5.7869755650000198E-5</v>
      </c>
      <c r="X19" s="38">
        <v>5.16135658499998E-5</v>
      </c>
      <c r="Y19" s="38">
        <v>2.9716901549999798E-3</v>
      </c>
      <c r="Z19" s="38">
        <v>3.7537138800000001E-2</v>
      </c>
      <c r="AA19" s="38">
        <v>6.0997850550000001E-3</v>
      </c>
      <c r="AB19" s="38">
        <v>8.7586657199999998E-4</v>
      </c>
      <c r="AC19" s="38">
        <v>2.8152854099999999E-3</v>
      </c>
      <c r="AD19" s="38">
        <v>3.1280948999999898E-2</v>
      </c>
      <c r="AE19" s="38">
        <v>2.81528541000001E-4</v>
      </c>
      <c r="AF19" s="38">
        <v>0.1188676062</v>
      </c>
      <c r="AG19" s="38">
        <v>1.7595533812500099</v>
      </c>
      <c r="AH19" s="38">
        <v>1.0719981222299999</v>
      </c>
      <c r="AI19" s="38">
        <v>90</v>
      </c>
      <c r="AJ19" s="38">
        <v>152</v>
      </c>
      <c r="AK19" s="38">
        <v>34</v>
      </c>
      <c r="AL19" s="38">
        <v>101</v>
      </c>
      <c r="AM19" s="38">
        <v>33</v>
      </c>
      <c r="AN19" s="38">
        <v>27</v>
      </c>
      <c r="AO19" s="38">
        <v>39</v>
      </c>
      <c r="AP19" s="38">
        <v>94</v>
      </c>
      <c r="AQ19" s="38">
        <v>54</v>
      </c>
      <c r="AR19" s="38">
        <v>3</v>
      </c>
      <c r="AS19" s="38">
        <v>0</v>
      </c>
    </row>
    <row r="20" spans="1:45" x14ac:dyDescent="0.25">
      <c r="A20" s="38" t="s">
        <v>293</v>
      </c>
      <c r="B20" s="38" t="s">
        <v>239</v>
      </c>
      <c r="C20" s="38">
        <v>2612</v>
      </c>
      <c r="D20" s="38">
        <v>157.488372093023</v>
      </c>
      <c r="E20" s="38">
        <v>13970.8999999999</v>
      </c>
      <c r="F20" s="38">
        <v>7.9209154716278502E-3</v>
      </c>
      <c r="G20" s="38">
        <v>5.34873660030624</v>
      </c>
      <c r="H20" s="38">
        <v>0.48581614892652403</v>
      </c>
      <c r="I20" s="38">
        <v>0.447162081424963</v>
      </c>
      <c r="J20" s="38">
        <v>0.46648911517574598</v>
      </c>
      <c r="K20" s="38">
        <v>0.48032431419951599</v>
      </c>
      <c r="L20" s="38">
        <v>808.788836976982</v>
      </c>
      <c r="M20" s="38">
        <v>16.4913460119296</v>
      </c>
      <c r="N20" s="38">
        <v>0.65347552640932105</v>
      </c>
      <c r="O20" s="38">
        <v>1.02971901131162E-2</v>
      </c>
      <c r="P20" s="38">
        <v>0.95050985659536202</v>
      </c>
      <c r="Q20" s="38">
        <v>0.60991049131534902</v>
      </c>
      <c r="R20" s="38">
        <v>0.54654316754232302</v>
      </c>
      <c r="S20" s="38">
        <v>1.1089281660279101E-3</v>
      </c>
      <c r="T20" s="38">
        <v>1.25942555998883</v>
      </c>
      <c r="U20" s="38">
        <v>7.9209154716278502E-3</v>
      </c>
      <c r="V20" s="38">
        <v>1.8218105584744598E-2</v>
      </c>
      <c r="W20" s="38">
        <v>4.9901767471255605E-4</v>
      </c>
      <c r="X20" s="38">
        <v>2.6139021056371898E-4</v>
      </c>
      <c r="Y20" s="38">
        <v>1.5049739396093E-2</v>
      </c>
      <c r="Z20" s="38">
        <v>0.19010197131906301</v>
      </c>
      <c r="AA20" s="38">
        <v>3.0891570339348601E-2</v>
      </c>
      <c r="AB20" s="38">
        <v>4.4357126641116204E-3</v>
      </c>
      <c r="AC20" s="38">
        <v>1.4257647848929999E-2</v>
      </c>
      <c r="AD20" s="38">
        <v>0.158418309432554</v>
      </c>
      <c r="AE20" s="38">
        <v>1.42576478489305E-3</v>
      </c>
      <c r="AF20" s="38">
        <v>0.60198957584372503</v>
      </c>
      <c r="AG20" s="38">
        <v>15.247762282884</v>
      </c>
      <c r="AH20" s="38">
        <v>5.4289954642536804</v>
      </c>
      <c r="AI20" s="38">
        <v>371</v>
      </c>
      <c r="AJ20" s="38">
        <v>570</v>
      </c>
      <c r="AK20" s="38">
        <v>122</v>
      </c>
      <c r="AL20" s="38">
        <v>350</v>
      </c>
      <c r="AM20" s="38">
        <v>149</v>
      </c>
      <c r="AN20" s="38">
        <v>137</v>
      </c>
      <c r="AO20" s="38">
        <v>157</v>
      </c>
      <c r="AP20" s="38">
        <v>402</v>
      </c>
      <c r="AQ20" s="38">
        <v>317</v>
      </c>
      <c r="AR20" s="38">
        <v>33</v>
      </c>
      <c r="AS20" s="38">
        <v>4</v>
      </c>
    </row>
    <row r="21" spans="1:45" x14ac:dyDescent="0.25">
      <c r="A21" s="38" t="s">
        <v>293</v>
      </c>
      <c r="B21" s="38" t="s">
        <v>240</v>
      </c>
      <c r="C21" s="38">
        <v>154</v>
      </c>
      <c r="D21" s="38">
        <v>500</v>
      </c>
      <c r="E21" s="38">
        <v>496.7</v>
      </c>
      <c r="F21" s="38">
        <v>8.9406000000000099E-4</v>
      </c>
      <c r="G21" s="38">
        <v>3.2253246753246798</v>
      </c>
      <c r="H21" s="38">
        <v>6.5087567999999998E-2</v>
      </c>
      <c r="I21" s="38">
        <v>5.6862216000000097E-2</v>
      </c>
      <c r="J21" s="38">
        <v>6.0438456000000002E-2</v>
      </c>
      <c r="K21" s="38">
        <v>6.3388853999999994E-2</v>
      </c>
      <c r="L21" s="38">
        <v>91.290678479999798</v>
      </c>
      <c r="M21" s="38">
        <v>1.7460991800000001</v>
      </c>
      <c r="N21" s="38">
        <v>5.990202E-2</v>
      </c>
      <c r="O21" s="38">
        <v>6.2584199999999998E-3</v>
      </c>
      <c r="P21" s="38">
        <v>0.18149418</v>
      </c>
      <c r="Q21" s="38">
        <v>0.12159216</v>
      </c>
      <c r="R21" s="38">
        <v>0.16003674000000001</v>
      </c>
      <c r="S21" s="38">
        <v>3.3080219999999997E-5</v>
      </c>
      <c r="T21" s="38">
        <v>0.24229026000000001</v>
      </c>
      <c r="U21" s="38">
        <v>2.3245560000000002E-3</v>
      </c>
      <c r="V21" s="38">
        <v>1.698714E-3</v>
      </c>
      <c r="W21" s="38">
        <v>5.3643600000000005E-4</v>
      </c>
      <c r="X21" s="38">
        <v>2.9503979999999999E-5</v>
      </c>
      <c r="Y21" s="38">
        <v>1.698714E-3</v>
      </c>
      <c r="Z21" s="38">
        <v>2.1457440000000001E-2</v>
      </c>
      <c r="AA21" s="38">
        <v>3.4868339999999999E-3</v>
      </c>
      <c r="AB21" s="38">
        <v>5.0067359999999997E-4</v>
      </c>
      <c r="AC21" s="38">
        <v>1.609308E-3</v>
      </c>
      <c r="AD21" s="38">
        <v>1.78812E-2</v>
      </c>
      <c r="AE21" s="38">
        <v>1.6093079999999999E-4</v>
      </c>
      <c r="AF21" s="38">
        <v>6.7948560000000005E-2</v>
      </c>
      <c r="AG21" s="38">
        <v>3.0398040000000002</v>
      </c>
      <c r="AH21" s="38">
        <v>0.50621677200000004</v>
      </c>
      <c r="AI21" s="38">
        <v>37</v>
      </c>
      <c r="AJ21" s="38">
        <v>65</v>
      </c>
      <c r="AK21" s="38">
        <v>10</v>
      </c>
      <c r="AL21" s="38">
        <v>6</v>
      </c>
      <c r="AM21" s="38">
        <v>3</v>
      </c>
      <c r="AN21" s="38">
        <v>1</v>
      </c>
      <c r="AO21" s="38">
        <v>7</v>
      </c>
      <c r="AP21" s="38">
        <v>10</v>
      </c>
      <c r="AQ21" s="38">
        <v>4</v>
      </c>
      <c r="AR21" s="38">
        <v>3</v>
      </c>
      <c r="AS21" s="38">
        <v>8</v>
      </c>
    </row>
    <row r="22" spans="1:45" x14ac:dyDescent="0.25">
      <c r="A22" s="38" t="s">
        <v>293</v>
      </c>
      <c r="B22" s="38" t="s">
        <v>241</v>
      </c>
      <c r="C22" s="38">
        <v>652</v>
      </c>
      <c r="D22" s="38">
        <v>500</v>
      </c>
      <c r="E22" s="38">
        <v>5104.55</v>
      </c>
      <c r="F22" s="38">
        <v>9.1881900000000006E-3</v>
      </c>
      <c r="G22" s="38">
        <v>7.8290644171779098</v>
      </c>
      <c r="H22" s="38">
        <v>0.33445011600000002</v>
      </c>
      <c r="I22" s="38">
        <v>0.29218444199999799</v>
      </c>
      <c r="J22" s="38">
        <v>0.31056082199999802</v>
      </c>
      <c r="K22" s="38">
        <v>0.32526192599999998</v>
      </c>
      <c r="L22" s="38">
        <v>937.50777845999698</v>
      </c>
      <c r="M22" s="38">
        <v>7.1484118199999998</v>
      </c>
      <c r="N22" s="38">
        <v>0.339963030000003</v>
      </c>
      <c r="O22" s="38">
        <v>6.4317329999999798E-2</v>
      </c>
      <c r="P22" s="38">
        <v>0.73505520000000202</v>
      </c>
      <c r="Q22" s="38">
        <v>0.41346854999999799</v>
      </c>
      <c r="R22" s="38">
        <v>0.55129139999999599</v>
      </c>
      <c r="S22" s="38">
        <v>4.5940949999999999E-4</v>
      </c>
      <c r="T22" s="38">
        <v>1.24959384</v>
      </c>
      <c r="U22" s="38">
        <v>2.3889293999999901E-2</v>
      </c>
      <c r="V22" s="38">
        <v>6.5236149000000099E-3</v>
      </c>
      <c r="W22" s="38">
        <v>5.4210320999999997E-3</v>
      </c>
      <c r="X22" s="38">
        <v>3.12398459999999E-3</v>
      </c>
      <c r="Y22" s="38">
        <v>1.13933556E-2</v>
      </c>
      <c r="Z22" s="38">
        <v>6.45010938000002E-2</v>
      </c>
      <c r="AA22" s="38">
        <v>5.2648328700000101E-2</v>
      </c>
      <c r="AB22" s="38">
        <v>2.5726932000000101E-3</v>
      </c>
      <c r="AC22" s="38">
        <v>7.2586700999999901E-3</v>
      </c>
      <c r="AD22" s="38">
        <v>0.1732892634</v>
      </c>
      <c r="AE22" s="38">
        <v>4.1346855000000101E-3</v>
      </c>
      <c r="AF22" s="38">
        <v>1.35985212000001</v>
      </c>
      <c r="AG22" s="38">
        <v>10.336713749999999</v>
      </c>
      <c r="AH22" s="38">
        <v>1.9440372401999999</v>
      </c>
      <c r="AI22" s="38">
        <v>18</v>
      </c>
      <c r="AJ22" s="38">
        <v>139</v>
      </c>
      <c r="AK22" s="38">
        <v>10</v>
      </c>
      <c r="AL22" s="38">
        <v>70</v>
      </c>
      <c r="AM22" s="38">
        <v>19</v>
      </c>
      <c r="AN22" s="38">
        <v>35</v>
      </c>
      <c r="AO22" s="38">
        <v>83</v>
      </c>
      <c r="AP22" s="38">
        <v>126</v>
      </c>
      <c r="AQ22" s="38">
        <v>134</v>
      </c>
      <c r="AR22" s="38">
        <v>18</v>
      </c>
      <c r="AS22" s="38">
        <v>0</v>
      </c>
    </row>
    <row r="23" spans="1:45" x14ac:dyDescent="0.25">
      <c r="A23" s="38" t="s">
        <v>293</v>
      </c>
      <c r="B23" s="38" t="s">
        <v>242</v>
      </c>
      <c r="C23" s="38">
        <v>8910</v>
      </c>
      <c r="D23" s="38">
        <v>1028.05728531572</v>
      </c>
      <c r="E23" s="38">
        <v>172508.24999999901</v>
      </c>
      <c r="F23" s="38">
        <v>0.63845410748243703</v>
      </c>
      <c r="G23" s="38">
        <v>19.361195286195102</v>
      </c>
      <c r="H23" s="38">
        <v>1.91536232244728E-2</v>
      </c>
      <c r="I23" s="38">
        <v>1.91536232244728E-2</v>
      </c>
      <c r="J23" s="38">
        <v>1.91536232244728E-2</v>
      </c>
      <c r="K23" s="38">
        <v>1.91536232244728E-2</v>
      </c>
      <c r="L23" s="38">
        <v>35623.185381089199</v>
      </c>
      <c r="M23" s="38">
        <v>4.0541835825134598</v>
      </c>
      <c r="N23" s="38">
        <v>10.7672829634189</v>
      </c>
      <c r="O23" s="38">
        <v>0.31922705374121901</v>
      </c>
      <c r="P23" s="38">
        <v>0.86829758617605401</v>
      </c>
      <c r="Q23" s="38">
        <v>0.909797103162448</v>
      </c>
      <c r="R23" s="38">
        <v>0.171105700805294</v>
      </c>
      <c r="S23" s="38">
        <v>6.2887729587018904E-4</v>
      </c>
      <c r="T23" s="38">
        <v>0</v>
      </c>
      <c r="U23" s="38">
        <v>7.0229951823068694E-5</v>
      </c>
      <c r="V23" s="38">
        <v>7.8529855220340297E-2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1.91536232244728E-2</v>
      </c>
      <c r="AC23" s="38">
        <v>0</v>
      </c>
      <c r="AD23" s="38">
        <v>0</v>
      </c>
      <c r="AE23" s="38">
        <v>0</v>
      </c>
      <c r="AF23" s="38">
        <v>0</v>
      </c>
      <c r="AG23" s="38">
        <v>22.744927579061599</v>
      </c>
      <c r="AH23" s="38">
        <v>23.4018968556617</v>
      </c>
      <c r="AI23" s="38">
        <v>132</v>
      </c>
      <c r="AJ23" s="38">
        <v>45</v>
      </c>
      <c r="AK23" s="38">
        <v>19</v>
      </c>
      <c r="AL23" s="38">
        <v>66</v>
      </c>
      <c r="AM23" s="38">
        <v>2898</v>
      </c>
      <c r="AN23" s="38">
        <v>3317</v>
      </c>
      <c r="AO23" s="38">
        <v>820</v>
      </c>
      <c r="AP23" s="38">
        <v>603</v>
      </c>
      <c r="AQ23" s="38">
        <v>842</v>
      </c>
      <c r="AR23" s="38">
        <v>152</v>
      </c>
      <c r="AS23" s="38">
        <v>16</v>
      </c>
    </row>
    <row r="24" spans="1:45" x14ac:dyDescent="0.25">
      <c r="A24" s="38" t="s">
        <v>293</v>
      </c>
      <c r="B24" s="38" t="s">
        <v>243</v>
      </c>
      <c r="C24" s="38">
        <v>3258</v>
      </c>
      <c r="D24" s="38">
        <v>1002.25507338563</v>
      </c>
      <c r="E24" s="38">
        <v>113685</v>
      </c>
      <c r="F24" s="38">
        <v>0.41018892486424302</v>
      </c>
      <c r="G24" s="38">
        <v>34.894106813996203</v>
      </c>
      <c r="H24" s="38">
        <v>1.23056677459272E-2</v>
      </c>
      <c r="I24" s="38">
        <v>1.23056677459272E-2</v>
      </c>
      <c r="J24" s="38">
        <v>1.23056677459272E-2</v>
      </c>
      <c r="K24" s="38">
        <v>1.23056677459272E-2</v>
      </c>
      <c r="L24" s="38">
        <v>22886.9012517253</v>
      </c>
      <c r="M24" s="38">
        <v>2.6046996728879601</v>
      </c>
      <c r="N24" s="38">
        <v>11.741500209267899</v>
      </c>
      <c r="O24" s="38">
        <v>0.20509446243212101</v>
      </c>
      <c r="P24" s="38">
        <v>0.55785693781536905</v>
      </c>
      <c r="Q24" s="38">
        <v>0.58451921793154904</v>
      </c>
      <c r="R24" s="38">
        <v>0.109930631863618</v>
      </c>
      <c r="S24" s="38">
        <v>4.0403609099127699E-4</v>
      </c>
      <c r="T24" s="38">
        <v>0</v>
      </c>
      <c r="U24" s="38">
        <v>4.5120781735066899E-5</v>
      </c>
      <c r="V24" s="38">
        <v>5.0453237758300899E-2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1.23056677459272E-2</v>
      </c>
      <c r="AC24" s="38">
        <v>0</v>
      </c>
      <c r="AD24" s="38">
        <v>0</v>
      </c>
      <c r="AE24" s="38">
        <v>0</v>
      </c>
      <c r="AF24" s="38">
        <v>0</v>
      </c>
      <c r="AG24" s="38">
        <v>14.612980448288599</v>
      </c>
      <c r="AH24" s="38">
        <v>15.035064851973999</v>
      </c>
      <c r="AI24" s="38">
        <v>38</v>
      </c>
      <c r="AJ24" s="38">
        <v>3</v>
      </c>
      <c r="AK24" s="38">
        <v>6</v>
      </c>
      <c r="AL24" s="38">
        <v>9</v>
      </c>
      <c r="AM24" s="38">
        <v>987</v>
      </c>
      <c r="AN24" s="38">
        <v>1368</v>
      </c>
      <c r="AO24" s="38">
        <v>297</v>
      </c>
      <c r="AP24" s="38">
        <v>194</v>
      </c>
      <c r="AQ24" s="38">
        <v>296</v>
      </c>
      <c r="AR24" s="38">
        <v>56</v>
      </c>
      <c r="AS24" s="38">
        <v>4</v>
      </c>
    </row>
    <row r="25" spans="1:45" x14ac:dyDescent="0.25">
      <c r="A25" s="38" t="s">
        <v>293</v>
      </c>
      <c r="B25" s="38" t="s">
        <v>244</v>
      </c>
      <c r="C25" s="38">
        <v>2153</v>
      </c>
      <c r="D25" s="38">
        <v>1024.34639484339</v>
      </c>
      <c r="E25" s="38">
        <v>506284.6</v>
      </c>
      <c r="F25" s="38">
        <v>1.8669988971890099</v>
      </c>
      <c r="G25" s="38">
        <v>235.15308871342299</v>
      </c>
      <c r="H25" s="38">
        <v>5.6009966915670201E-2</v>
      </c>
      <c r="I25" s="38">
        <v>5.6009966915670201E-2</v>
      </c>
      <c r="J25" s="38">
        <v>5.6009966915670201E-2</v>
      </c>
      <c r="K25" s="38">
        <v>5.6009966915670201E-2</v>
      </c>
      <c r="L25" s="38">
        <v>104171.070467559</v>
      </c>
      <c r="M25" s="38">
        <v>11.855442997150201</v>
      </c>
      <c r="N25" s="38">
        <v>58.629509983726201</v>
      </c>
      <c r="O25" s="38">
        <v>0.93349944859450495</v>
      </c>
      <c r="P25" s="38">
        <v>2.5391185001770502</v>
      </c>
      <c r="Q25" s="38">
        <v>2.6604734284943299</v>
      </c>
      <c r="R25" s="38">
        <v>0.500355704446656</v>
      </c>
      <c r="S25" s="38">
        <v>1.8389939137311701E-3</v>
      </c>
      <c r="T25" s="38">
        <v>0</v>
      </c>
      <c r="U25" s="38">
        <v>2.05369878690791E-4</v>
      </c>
      <c r="V25" s="38">
        <v>0.22964086435424899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5.6009966915670201E-2</v>
      </c>
      <c r="AC25" s="38">
        <v>0</v>
      </c>
      <c r="AD25" s="38">
        <v>0</v>
      </c>
      <c r="AE25" s="38">
        <v>0</v>
      </c>
      <c r="AF25" s="38">
        <v>0</v>
      </c>
      <c r="AG25" s="38">
        <v>66.511835712358504</v>
      </c>
      <c r="AH25" s="38">
        <v>68.432977577565794</v>
      </c>
      <c r="AI25" s="38">
        <v>2</v>
      </c>
      <c r="AJ25" s="38">
        <v>1</v>
      </c>
      <c r="AK25" s="38">
        <v>0</v>
      </c>
      <c r="AL25" s="38">
        <v>6</v>
      </c>
      <c r="AM25" s="38">
        <v>682</v>
      </c>
      <c r="AN25" s="38">
        <v>813</v>
      </c>
      <c r="AO25" s="38">
        <v>245</v>
      </c>
      <c r="AP25" s="38">
        <v>128</v>
      </c>
      <c r="AQ25" s="38">
        <v>232</v>
      </c>
      <c r="AR25" s="38">
        <v>43</v>
      </c>
      <c r="AS25" s="38">
        <v>1</v>
      </c>
    </row>
    <row r="26" spans="1:45" x14ac:dyDescent="0.25">
      <c r="A26" s="38" t="s">
        <v>293</v>
      </c>
      <c r="B26" s="38" t="s">
        <v>245</v>
      </c>
      <c r="C26" s="38">
        <v>7184</v>
      </c>
      <c r="D26" s="38">
        <v>325</v>
      </c>
      <c r="E26" s="38">
        <v>169036.63000000801</v>
      </c>
      <c r="F26" s="38">
        <v>0.19777285709999801</v>
      </c>
      <c r="G26" s="38">
        <v>23.529597717150398</v>
      </c>
      <c r="H26" s="38">
        <v>5.93318571300045E-3</v>
      </c>
      <c r="I26" s="38">
        <v>5.93318571300045E-3</v>
      </c>
      <c r="J26" s="38">
        <v>5.93318571300045E-3</v>
      </c>
      <c r="K26" s="38">
        <v>5.93318571300045E-3</v>
      </c>
      <c r="L26" s="38">
        <v>11034.934334751501</v>
      </c>
      <c r="M26" s="38">
        <v>1.25585764258507</v>
      </c>
      <c r="N26" s="38">
        <v>9.4565852287202397</v>
      </c>
      <c r="O26" s="38">
        <v>9.8886428549998906E-2</v>
      </c>
      <c r="P26" s="38">
        <v>0.26897108565598998</v>
      </c>
      <c r="Q26" s="38">
        <v>0.28182632136750202</v>
      </c>
      <c r="R26" s="38">
        <v>5.30031257027999E-2</v>
      </c>
      <c r="S26" s="38">
        <v>1.9480626424349501E-4</v>
      </c>
      <c r="T26" s="38">
        <v>0</v>
      </c>
      <c r="U26" s="38">
        <v>2.1755014280998799E-5</v>
      </c>
      <c r="V26" s="38">
        <v>2.43260614233002E-2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5.93318571300045E-3</v>
      </c>
      <c r="AC26" s="38">
        <v>0</v>
      </c>
      <c r="AD26" s="38">
        <v>0</v>
      </c>
      <c r="AE26" s="38">
        <v>0</v>
      </c>
      <c r="AF26" s="38">
        <v>0</v>
      </c>
      <c r="AG26" s="38">
        <v>7.0456580341876798</v>
      </c>
      <c r="AH26" s="38">
        <v>7.2491663041432801</v>
      </c>
      <c r="AI26" s="38">
        <v>14</v>
      </c>
      <c r="AJ26" s="38">
        <v>25</v>
      </c>
      <c r="AK26" s="38">
        <v>75</v>
      </c>
      <c r="AL26" s="38">
        <v>53</v>
      </c>
      <c r="AM26" s="38">
        <v>4504</v>
      </c>
      <c r="AN26" s="38">
        <v>1093</v>
      </c>
      <c r="AO26" s="38">
        <v>478</v>
      </c>
      <c r="AP26" s="38">
        <v>262</v>
      </c>
      <c r="AQ26" s="38">
        <v>605</v>
      </c>
      <c r="AR26" s="38">
        <v>39</v>
      </c>
      <c r="AS26" s="38">
        <v>36</v>
      </c>
    </row>
    <row r="27" spans="1:45" x14ac:dyDescent="0.25">
      <c r="A27" s="38" t="s">
        <v>293</v>
      </c>
      <c r="B27" s="38" t="s">
        <v>246</v>
      </c>
      <c r="C27" s="38">
        <v>171</v>
      </c>
      <c r="D27" s="38">
        <v>325</v>
      </c>
      <c r="E27" s="38">
        <v>1621.78</v>
      </c>
      <c r="F27" s="38">
        <v>1.8974826E-3</v>
      </c>
      <c r="G27" s="38">
        <v>9.4840935672514597</v>
      </c>
      <c r="H27" s="38">
        <v>5.6924478000000102E-5</v>
      </c>
      <c r="I27" s="38">
        <v>5.6924478000000102E-5</v>
      </c>
      <c r="J27" s="38">
        <v>5.6924478000000102E-5</v>
      </c>
      <c r="K27" s="38">
        <v>5.6924478000000102E-5</v>
      </c>
      <c r="L27" s="38">
        <v>105.8719391496</v>
      </c>
      <c r="M27" s="38">
        <v>1.2049014510000001E-2</v>
      </c>
      <c r="N27" s="38">
        <v>0.10789377984</v>
      </c>
      <c r="O27" s="38">
        <v>9.4874129999999903E-4</v>
      </c>
      <c r="P27" s="38">
        <v>2.5805763360000002E-3</v>
      </c>
      <c r="Q27" s="38">
        <v>2.7039127049999999E-3</v>
      </c>
      <c r="R27" s="38">
        <v>5.0852533680000001E-4</v>
      </c>
      <c r="S27" s="38">
        <v>1.8690203610000001E-6</v>
      </c>
      <c r="T27" s="38">
        <v>0</v>
      </c>
      <c r="U27" s="38">
        <v>2.08723086E-7</v>
      </c>
      <c r="V27" s="38">
        <v>2.333903598E-4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5.6924478000000102E-5</v>
      </c>
      <c r="AC27" s="38">
        <v>0</v>
      </c>
      <c r="AD27" s="38">
        <v>0</v>
      </c>
      <c r="AE27" s="38">
        <v>0</v>
      </c>
      <c r="AF27" s="38">
        <v>0</v>
      </c>
      <c r="AG27" s="38">
        <v>6.7597817624999904E-2</v>
      </c>
      <c r="AH27" s="38">
        <v>6.9550327220400096E-2</v>
      </c>
      <c r="AI27" s="38">
        <v>4</v>
      </c>
      <c r="AJ27" s="38">
        <v>5</v>
      </c>
      <c r="AK27" s="38">
        <v>2</v>
      </c>
      <c r="AL27" s="38">
        <v>3</v>
      </c>
      <c r="AM27" s="38">
        <v>49</v>
      </c>
      <c r="AN27" s="38">
        <v>76</v>
      </c>
      <c r="AO27" s="38">
        <v>11</v>
      </c>
      <c r="AP27" s="38">
        <v>7</v>
      </c>
      <c r="AQ27" s="38">
        <v>10</v>
      </c>
      <c r="AR27" s="38">
        <v>2</v>
      </c>
      <c r="AS27" s="38">
        <v>2</v>
      </c>
    </row>
    <row r="28" spans="1:45" x14ac:dyDescent="0.25">
      <c r="A28" s="38" t="s">
        <v>293</v>
      </c>
      <c r="B28" s="38" t="s">
        <v>247</v>
      </c>
      <c r="C28" s="38">
        <v>1039</v>
      </c>
      <c r="D28" s="38">
        <v>428.99050797253398</v>
      </c>
      <c r="E28" s="38">
        <v>7698.47</v>
      </c>
      <c r="F28" s="38">
        <v>1.18892540012807E-2</v>
      </c>
      <c r="G28" s="38">
        <v>7.4094995187680501</v>
      </c>
      <c r="H28" s="38">
        <v>3.5667762003842399E-4</v>
      </c>
      <c r="I28" s="38">
        <v>3.5667762003842399E-4</v>
      </c>
      <c r="J28" s="38">
        <v>3.5667762003842399E-4</v>
      </c>
      <c r="K28" s="38">
        <v>3.5667762003842399E-4</v>
      </c>
      <c r="L28" s="38">
        <v>663.37281625545995</v>
      </c>
      <c r="M28" s="38">
        <v>7.5496762908132398E-2</v>
      </c>
      <c r="N28" s="38">
        <v>0.35338521123806799</v>
      </c>
      <c r="O28" s="38">
        <v>5.9446270006403403E-3</v>
      </c>
      <c r="P28" s="38">
        <v>1.61693854417417E-2</v>
      </c>
      <c r="Q28" s="38">
        <v>1.6942186951824999E-2</v>
      </c>
      <c r="R28" s="38">
        <v>3.1863200723432402E-3</v>
      </c>
      <c r="S28" s="38">
        <v>1.1710915191261501E-5</v>
      </c>
      <c r="T28" s="38">
        <v>0</v>
      </c>
      <c r="U28" s="38">
        <v>1.3078179401408801E-6</v>
      </c>
      <c r="V28" s="38">
        <v>1.46237824215752E-3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3.5667762003842399E-4</v>
      </c>
      <c r="AC28" s="38">
        <v>0</v>
      </c>
      <c r="AD28" s="38">
        <v>0</v>
      </c>
      <c r="AE28" s="38">
        <v>0</v>
      </c>
      <c r="AF28" s="38">
        <v>0</v>
      </c>
      <c r="AG28" s="38">
        <v>0.423554673795626</v>
      </c>
      <c r="AH28" s="38">
        <v>0.43578871616294101</v>
      </c>
      <c r="AI28" s="38">
        <v>6</v>
      </c>
      <c r="AJ28" s="38">
        <v>102</v>
      </c>
      <c r="AK28" s="38">
        <v>19</v>
      </c>
      <c r="AL28" s="38">
        <v>182</v>
      </c>
      <c r="AM28" s="38">
        <v>234</v>
      </c>
      <c r="AN28" s="38">
        <v>151</v>
      </c>
      <c r="AO28" s="38">
        <v>176</v>
      </c>
      <c r="AP28" s="38">
        <v>41</v>
      </c>
      <c r="AQ28" s="38">
        <v>69</v>
      </c>
      <c r="AR28" s="38">
        <v>13</v>
      </c>
      <c r="AS28" s="38">
        <v>46</v>
      </c>
    </row>
    <row r="29" spans="1:45" x14ac:dyDescent="0.25">
      <c r="A29" s="38" t="s">
        <v>293</v>
      </c>
      <c r="B29" s="38" t="s">
        <v>248</v>
      </c>
      <c r="C29" s="38">
        <v>24586</v>
      </c>
      <c r="D29" s="38">
        <v>985.79070632222101</v>
      </c>
      <c r="E29" s="38">
        <v>554252.36000001105</v>
      </c>
      <c r="F29" s="38">
        <v>1.9669565716025501</v>
      </c>
      <c r="G29" s="38">
        <v>22.5434133246568</v>
      </c>
      <c r="H29" s="38">
        <v>5.9008697148080803E-2</v>
      </c>
      <c r="I29" s="38">
        <v>5.9008697148080803E-2</v>
      </c>
      <c r="J29" s="38">
        <v>5.9008697148080803E-2</v>
      </c>
      <c r="K29" s="38">
        <v>5.9008697148080803E-2</v>
      </c>
      <c r="L29" s="38">
        <v>109748.308869129</v>
      </c>
      <c r="M29" s="38">
        <v>12.4901742296762</v>
      </c>
      <c r="N29" s="38">
        <v>33.044870402922797</v>
      </c>
      <c r="O29" s="38">
        <v>0.98347828580127294</v>
      </c>
      <c r="P29" s="38">
        <v>2.6750609373795502</v>
      </c>
      <c r="Q29" s="38">
        <v>2.8029131145336299</v>
      </c>
      <c r="R29" s="38">
        <v>0.52714436118948405</v>
      </c>
      <c r="S29" s="38">
        <v>1.9374522230285499E-3</v>
      </c>
      <c r="T29" s="38">
        <v>0</v>
      </c>
      <c r="U29" s="38">
        <v>2.16365222876279E-4</v>
      </c>
      <c r="V29" s="38">
        <v>0.24193565830713301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5.9008697148080803E-2</v>
      </c>
      <c r="AC29" s="38">
        <v>0</v>
      </c>
      <c r="AD29" s="38">
        <v>0</v>
      </c>
      <c r="AE29" s="38">
        <v>0</v>
      </c>
      <c r="AF29" s="38">
        <v>0</v>
      </c>
      <c r="AG29" s="38">
        <v>70.072827863341601</v>
      </c>
      <c r="AH29" s="38">
        <v>72.096826175517904</v>
      </c>
      <c r="AI29" s="38">
        <v>54</v>
      </c>
      <c r="AJ29" s="38">
        <v>37</v>
      </c>
      <c r="AK29" s="38">
        <v>0</v>
      </c>
      <c r="AL29" s="38">
        <v>13</v>
      </c>
      <c r="AM29" s="38">
        <v>3491</v>
      </c>
      <c r="AN29" s="38">
        <v>8278</v>
      </c>
      <c r="AO29" s="38">
        <v>3930</v>
      </c>
      <c r="AP29" s="38">
        <v>3148</v>
      </c>
      <c r="AQ29" s="38">
        <v>4769</v>
      </c>
      <c r="AR29" s="38">
        <v>845</v>
      </c>
      <c r="AS29" s="38">
        <v>21</v>
      </c>
    </row>
    <row r="30" spans="1:45" x14ac:dyDescent="0.25">
      <c r="A30" s="38" t="s">
        <v>293</v>
      </c>
      <c r="B30" s="38" t="s">
        <v>249</v>
      </c>
      <c r="C30" s="38">
        <v>88</v>
      </c>
      <c r="D30" s="38">
        <v>1000</v>
      </c>
      <c r="E30" s="38">
        <v>7808.25</v>
      </c>
      <c r="F30" s="38">
        <v>2.8109700000000001E-2</v>
      </c>
      <c r="G30" s="38">
        <v>88.730113636363598</v>
      </c>
      <c r="H30" s="38">
        <v>8.4329100000000003E-4</v>
      </c>
      <c r="I30" s="38">
        <v>8.4329100000000003E-4</v>
      </c>
      <c r="J30" s="38">
        <v>8.4329100000000003E-4</v>
      </c>
      <c r="K30" s="38">
        <v>8.4329100000000003E-4</v>
      </c>
      <c r="L30" s="38">
        <v>1568.4088211999999</v>
      </c>
      <c r="M30" s="38">
        <v>0.17849659500000001</v>
      </c>
      <c r="N30" s="38">
        <v>0.63246824999999995</v>
      </c>
      <c r="O30" s="38">
        <v>1.4054850000000001E-2</v>
      </c>
      <c r="P30" s="38">
        <v>3.8229192000000002E-2</v>
      </c>
      <c r="Q30" s="38">
        <v>4.0056322499999998E-2</v>
      </c>
      <c r="R30" s="38">
        <v>7.5333996000000103E-3</v>
      </c>
      <c r="S30" s="38">
        <v>2.7688054499999999E-5</v>
      </c>
      <c r="T30" s="38">
        <v>0</v>
      </c>
      <c r="U30" s="38">
        <v>3.0920670000000002E-6</v>
      </c>
      <c r="V30" s="38">
        <v>3.4574930999999999E-3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8.4329100000000003E-4</v>
      </c>
      <c r="AC30" s="38">
        <v>0</v>
      </c>
      <c r="AD30" s="38">
        <v>0</v>
      </c>
      <c r="AE30" s="38">
        <v>0</v>
      </c>
      <c r="AF30" s="38">
        <v>0</v>
      </c>
      <c r="AG30" s="38">
        <v>1.0014080624999999</v>
      </c>
      <c r="AH30" s="38">
        <v>1.0303329438</v>
      </c>
      <c r="AI30" s="38">
        <v>0</v>
      </c>
      <c r="AJ30" s="38">
        <v>3</v>
      </c>
      <c r="AK30" s="38">
        <v>0</v>
      </c>
      <c r="AL30" s="38">
        <v>0</v>
      </c>
      <c r="AM30" s="38">
        <v>0</v>
      </c>
      <c r="AN30" s="38">
        <v>2</v>
      </c>
      <c r="AO30" s="38">
        <v>0</v>
      </c>
      <c r="AP30" s="38">
        <v>17</v>
      </c>
      <c r="AQ30" s="38">
        <v>57</v>
      </c>
      <c r="AR30" s="38">
        <v>9</v>
      </c>
      <c r="AS30" s="38">
        <v>0</v>
      </c>
    </row>
    <row r="31" spans="1:45" x14ac:dyDescent="0.25">
      <c r="A31" s="38" t="s">
        <v>293</v>
      </c>
      <c r="B31" s="38" t="s">
        <v>250</v>
      </c>
      <c r="C31" s="38">
        <v>4</v>
      </c>
      <c r="D31" s="38">
        <v>1000</v>
      </c>
      <c r="E31" s="38">
        <v>102.5</v>
      </c>
      <c r="F31" s="38">
        <v>3.6900000000000002E-4</v>
      </c>
      <c r="G31" s="38">
        <v>25.625</v>
      </c>
      <c r="H31" s="38">
        <v>1.1070000000000001E-5</v>
      </c>
      <c r="I31" s="38">
        <v>1.1070000000000001E-5</v>
      </c>
      <c r="J31" s="38">
        <v>1.1070000000000001E-5</v>
      </c>
      <c r="K31" s="38">
        <v>1.1070000000000001E-5</v>
      </c>
      <c r="L31" s="38">
        <v>20.588723999999999</v>
      </c>
      <c r="M31" s="38">
        <v>2.34315E-3</v>
      </c>
      <c r="N31" s="38">
        <v>8.3025000000000009E-3</v>
      </c>
      <c r="O31" s="38">
        <v>1.8450000000000001E-4</v>
      </c>
      <c r="P31" s="38">
        <v>5.0184000000000003E-4</v>
      </c>
      <c r="Q31" s="38">
        <v>5.2582499999999995E-4</v>
      </c>
      <c r="R31" s="38">
        <v>9.8892000000000001E-5</v>
      </c>
      <c r="S31" s="38">
        <v>3.6346499999999998E-7</v>
      </c>
      <c r="T31" s="38">
        <v>0</v>
      </c>
      <c r="U31" s="38">
        <v>4.0590000000000001E-8</v>
      </c>
      <c r="V31" s="38">
        <v>4.5386999999999998E-5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1.1070000000000001E-5</v>
      </c>
      <c r="AC31" s="38">
        <v>0</v>
      </c>
      <c r="AD31" s="38">
        <v>0</v>
      </c>
      <c r="AE31" s="38">
        <v>0</v>
      </c>
      <c r="AF31" s="38">
        <v>0</v>
      </c>
      <c r="AG31" s="38">
        <v>1.3145624999999999E-2</v>
      </c>
      <c r="AH31" s="38">
        <v>1.3525326000000001E-2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2</v>
      </c>
      <c r="AO31" s="38">
        <v>1</v>
      </c>
      <c r="AP31" s="38">
        <v>0</v>
      </c>
      <c r="AQ31" s="38">
        <v>1</v>
      </c>
      <c r="AR31" s="38">
        <v>0</v>
      </c>
      <c r="AS31" s="38">
        <v>0</v>
      </c>
    </row>
    <row r="32" spans="1:45" x14ac:dyDescent="0.25">
      <c r="A32" s="38" t="s">
        <v>293</v>
      </c>
      <c r="B32" s="38" t="s">
        <v>251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</row>
    <row r="33" spans="1:45" x14ac:dyDescent="0.25">
      <c r="A33" s="38" t="s">
        <v>293</v>
      </c>
      <c r="B33" s="38" t="s">
        <v>252</v>
      </c>
      <c r="C33" s="38">
        <v>8</v>
      </c>
      <c r="D33" s="38">
        <v>1000</v>
      </c>
      <c r="E33" s="38">
        <v>174.2</v>
      </c>
      <c r="F33" s="38">
        <v>6.2712E-4</v>
      </c>
      <c r="G33" s="38">
        <v>21.774999999999999</v>
      </c>
      <c r="H33" s="38">
        <v>1.8813599999999999E-5</v>
      </c>
      <c r="I33" s="38">
        <v>1.8813599999999999E-5</v>
      </c>
      <c r="J33" s="38">
        <v>1.8813599999999999E-5</v>
      </c>
      <c r="K33" s="38">
        <v>1.8813599999999999E-5</v>
      </c>
      <c r="L33" s="38">
        <v>34.990787519999998</v>
      </c>
      <c r="M33" s="38">
        <v>3.9822119999999997E-3</v>
      </c>
      <c r="N33" s="38">
        <v>1.128816E-2</v>
      </c>
      <c r="O33" s="38">
        <v>3.1356E-4</v>
      </c>
      <c r="P33" s="38">
        <v>8.5288319999999999E-4</v>
      </c>
      <c r="Q33" s="38">
        <v>8.93646E-4</v>
      </c>
      <c r="R33" s="38">
        <v>1.6806815999999999E-4</v>
      </c>
      <c r="S33" s="38">
        <v>6.1771319999999995E-7</v>
      </c>
      <c r="T33" s="38">
        <v>0</v>
      </c>
      <c r="U33" s="38">
        <v>6.8983200000000001E-8</v>
      </c>
      <c r="V33" s="38">
        <v>7.7135759999999998E-5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1.8813599999999999E-5</v>
      </c>
      <c r="AC33" s="38">
        <v>0</v>
      </c>
      <c r="AD33" s="38">
        <v>0</v>
      </c>
      <c r="AE33" s="38">
        <v>0</v>
      </c>
      <c r="AF33" s="38">
        <v>0</v>
      </c>
      <c r="AG33" s="38">
        <v>2.2341150000000001E-2</v>
      </c>
      <c r="AH33" s="38">
        <v>2.298645648E-2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1</v>
      </c>
      <c r="AQ33" s="38">
        <v>6</v>
      </c>
      <c r="AR33" s="38">
        <v>1</v>
      </c>
      <c r="AS33" s="38">
        <v>0</v>
      </c>
    </row>
    <row r="34" spans="1:45" x14ac:dyDescent="0.25">
      <c r="A34" s="38" t="s">
        <v>293</v>
      </c>
      <c r="B34" s="38" t="s">
        <v>253</v>
      </c>
      <c r="C34" s="38">
        <v>1261</v>
      </c>
      <c r="D34" s="38">
        <v>800</v>
      </c>
      <c r="E34" s="38">
        <v>41822.079999999602</v>
      </c>
      <c r="F34" s="38">
        <v>0.1204475904</v>
      </c>
      <c r="G34" s="38">
        <v>33.165804916732398</v>
      </c>
      <c r="H34" s="38">
        <v>3.61342771200001E-3</v>
      </c>
      <c r="I34" s="38">
        <v>3.61342771200001E-3</v>
      </c>
      <c r="J34" s="38">
        <v>3.61342771200001E-3</v>
      </c>
      <c r="K34" s="38">
        <v>3.61342771200001E-3</v>
      </c>
      <c r="L34" s="38">
        <v>6720.4937539583898</v>
      </c>
      <c r="M34" s="38">
        <v>0.76484219904000605</v>
      </c>
      <c r="N34" s="38">
        <v>1.6260424704000001</v>
      </c>
      <c r="O34" s="38">
        <v>6.0223795200000201E-2</v>
      </c>
      <c r="P34" s="38">
        <v>0.16380872294400001</v>
      </c>
      <c r="Q34" s="38">
        <v>0.17163781632</v>
      </c>
      <c r="R34" s="38">
        <v>3.2279954227200001E-2</v>
      </c>
      <c r="S34" s="38">
        <v>1.18640876544001E-4</v>
      </c>
      <c r="T34" s="38">
        <v>0</v>
      </c>
      <c r="U34" s="38">
        <v>1.3249234944E-5</v>
      </c>
      <c r="V34" s="38">
        <v>1.48150536191999E-2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3.61342771200001E-3</v>
      </c>
      <c r="AC34" s="38">
        <v>0</v>
      </c>
      <c r="AD34" s="38">
        <v>0</v>
      </c>
      <c r="AE34" s="38">
        <v>0</v>
      </c>
      <c r="AF34" s="38">
        <v>0</v>
      </c>
      <c r="AG34" s="38">
        <v>4.29094540799999</v>
      </c>
      <c r="AH34" s="38">
        <v>4.4148859785215802</v>
      </c>
      <c r="AI34" s="38">
        <v>291</v>
      </c>
      <c r="AJ34" s="38">
        <v>9</v>
      </c>
      <c r="AK34" s="38">
        <v>20</v>
      </c>
      <c r="AL34" s="38">
        <v>179</v>
      </c>
      <c r="AM34" s="38">
        <v>134</v>
      </c>
      <c r="AN34" s="38">
        <v>254</v>
      </c>
      <c r="AO34" s="38">
        <v>102</v>
      </c>
      <c r="AP34" s="38">
        <v>137</v>
      </c>
      <c r="AQ34" s="38">
        <v>119</v>
      </c>
      <c r="AR34" s="38">
        <v>15</v>
      </c>
      <c r="AS34" s="38">
        <v>1</v>
      </c>
    </row>
    <row r="35" spans="1:45" x14ac:dyDescent="0.25">
      <c r="A35" s="38" t="s">
        <v>293</v>
      </c>
      <c r="B35" s="38" t="s">
        <v>254</v>
      </c>
      <c r="C35" s="38">
        <v>128</v>
      </c>
      <c r="D35" s="38">
        <v>500</v>
      </c>
      <c r="E35" s="38">
        <v>8142.2</v>
      </c>
      <c r="F35" s="38">
        <v>1.4655960000000001E-2</v>
      </c>
      <c r="G35" s="38">
        <v>63.610937499999999</v>
      </c>
      <c r="H35" s="38">
        <v>4.3967879999999999E-4</v>
      </c>
      <c r="I35" s="38">
        <v>4.3967879999999999E-4</v>
      </c>
      <c r="J35" s="38">
        <v>4.3967879999999999E-4</v>
      </c>
      <c r="K35" s="38">
        <v>4.3967879999999999E-4</v>
      </c>
      <c r="L35" s="38">
        <v>817.74394416000098</v>
      </c>
      <c r="M35" s="38">
        <v>9.3065345999999993E-2</v>
      </c>
      <c r="N35" s="38">
        <v>0.19785546000000001</v>
      </c>
      <c r="O35" s="38">
        <v>7.3279800000000004E-3</v>
      </c>
      <c r="P35" s="38">
        <v>1.99321056E-2</v>
      </c>
      <c r="Q35" s="38">
        <v>2.0884743000000001E-2</v>
      </c>
      <c r="R35" s="38">
        <v>3.92779728E-3</v>
      </c>
      <c r="S35" s="38">
        <v>1.44361206E-5</v>
      </c>
      <c r="T35" s="38">
        <v>0</v>
      </c>
      <c r="U35" s="38">
        <v>1.6121556000000001E-6</v>
      </c>
      <c r="V35" s="38">
        <v>1.8026830799999999E-3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4.3967879999999999E-4</v>
      </c>
      <c r="AC35" s="38">
        <v>0</v>
      </c>
      <c r="AD35" s="38">
        <v>0</v>
      </c>
      <c r="AE35" s="38">
        <v>0</v>
      </c>
      <c r="AF35" s="38">
        <v>0</v>
      </c>
      <c r="AG35" s="38">
        <v>0.52211857500000003</v>
      </c>
      <c r="AH35" s="38">
        <v>0.53719955783999995</v>
      </c>
      <c r="AI35" s="38">
        <v>4</v>
      </c>
      <c r="AJ35" s="38">
        <v>1</v>
      </c>
      <c r="AK35" s="38">
        <v>1</v>
      </c>
      <c r="AL35" s="38">
        <v>4</v>
      </c>
      <c r="AM35" s="38">
        <v>23</v>
      </c>
      <c r="AN35" s="38">
        <v>29</v>
      </c>
      <c r="AO35" s="38">
        <v>11</v>
      </c>
      <c r="AP35" s="38">
        <v>29</v>
      </c>
      <c r="AQ35" s="38">
        <v>21</v>
      </c>
      <c r="AR35" s="38">
        <v>2</v>
      </c>
      <c r="AS35" s="38">
        <v>3</v>
      </c>
    </row>
    <row r="36" spans="1:45" x14ac:dyDescent="0.25">
      <c r="A36" s="38" t="s">
        <v>293</v>
      </c>
      <c r="B36" s="38" t="s">
        <v>255</v>
      </c>
      <c r="C36" s="38">
        <v>56</v>
      </c>
      <c r="D36" s="38">
        <v>700</v>
      </c>
      <c r="E36" s="38">
        <v>281.89999999999998</v>
      </c>
      <c r="F36" s="38">
        <v>7.1038799999999995E-4</v>
      </c>
      <c r="G36" s="38">
        <v>5.0339285714285698</v>
      </c>
      <c r="H36" s="38">
        <v>2.131164E-5</v>
      </c>
      <c r="I36" s="38">
        <v>2.131164E-5</v>
      </c>
      <c r="J36" s="38">
        <v>2.131164E-5</v>
      </c>
      <c r="K36" s="38">
        <v>2.131164E-5</v>
      </c>
      <c r="L36" s="38">
        <v>39.636808848000001</v>
      </c>
      <c r="M36" s="38">
        <v>4.5109638000000001E-3</v>
      </c>
      <c r="N36" s="38">
        <v>9.5902379999999992E-3</v>
      </c>
      <c r="O36" s="38">
        <v>3.5519399999999997E-4</v>
      </c>
      <c r="P36" s="38">
        <v>9.6612767999999902E-4</v>
      </c>
      <c r="Q36" s="38">
        <v>1.0123029E-3</v>
      </c>
      <c r="R36" s="38">
        <v>1.9038398399999999E-4</v>
      </c>
      <c r="S36" s="38">
        <v>6.9973218E-7</v>
      </c>
      <c r="T36" s="38">
        <v>0</v>
      </c>
      <c r="U36" s="38">
        <v>7.8142680000000004E-8</v>
      </c>
      <c r="V36" s="38">
        <v>8.7377723999999994E-5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2.131164E-5</v>
      </c>
      <c r="AC36" s="38">
        <v>0</v>
      </c>
      <c r="AD36" s="38">
        <v>0</v>
      </c>
      <c r="AE36" s="38">
        <v>0</v>
      </c>
      <c r="AF36" s="38">
        <v>0</v>
      </c>
      <c r="AG36" s="38">
        <v>2.53075725E-2</v>
      </c>
      <c r="AH36" s="38">
        <v>2.6038561751999999E-2</v>
      </c>
      <c r="AI36" s="38">
        <v>25</v>
      </c>
      <c r="AJ36" s="38">
        <v>3</v>
      </c>
      <c r="AK36" s="38">
        <v>5</v>
      </c>
      <c r="AL36" s="38">
        <v>7</v>
      </c>
      <c r="AM36" s="38">
        <v>0</v>
      </c>
      <c r="AN36" s="38">
        <v>3</v>
      </c>
      <c r="AO36" s="38">
        <v>0</v>
      </c>
      <c r="AP36" s="38">
        <v>9</v>
      </c>
      <c r="AQ36" s="38">
        <v>3</v>
      </c>
      <c r="AR36" s="38">
        <v>0</v>
      </c>
      <c r="AS36" s="38">
        <v>1</v>
      </c>
    </row>
    <row r="37" spans="1:45" x14ac:dyDescent="0.25">
      <c r="A37" s="38" t="s">
        <v>293</v>
      </c>
      <c r="B37" s="38" t="s">
        <v>256</v>
      </c>
      <c r="C37" s="38">
        <v>59</v>
      </c>
      <c r="D37" s="38">
        <v>429</v>
      </c>
      <c r="E37" s="38">
        <v>497</v>
      </c>
      <c r="F37" s="38">
        <v>7.6756679999999996E-4</v>
      </c>
      <c r="G37" s="38">
        <v>8.42372881355932</v>
      </c>
      <c r="H37" s="38">
        <v>2.3027003999999999E-5</v>
      </c>
      <c r="I37" s="38">
        <v>2.3027003999999999E-5</v>
      </c>
      <c r="J37" s="38">
        <v>2.3027003999999999E-5</v>
      </c>
      <c r="K37" s="38">
        <v>2.3027003999999999E-5</v>
      </c>
      <c r="L37" s="38">
        <v>42.8271571728</v>
      </c>
      <c r="M37" s="38">
        <v>4.8740491800000002E-3</v>
      </c>
      <c r="N37" s="38">
        <v>1.03621518E-2</v>
      </c>
      <c r="O37" s="38">
        <v>3.8378339999999998E-4</v>
      </c>
      <c r="P37" s="38">
        <v>1.0438908480000001E-3</v>
      </c>
      <c r="Q37" s="38">
        <v>1.09378269E-3</v>
      </c>
      <c r="R37" s="38">
        <v>2.0570790240000001E-4</v>
      </c>
      <c r="S37" s="38">
        <v>7.5605329800000005E-7</v>
      </c>
      <c r="T37" s="38">
        <v>0</v>
      </c>
      <c r="U37" s="38">
        <v>8.4432348000000003E-8</v>
      </c>
      <c r="V37" s="38">
        <v>9.4410716400000004E-5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2.3027003999999999E-5</v>
      </c>
      <c r="AC37" s="38">
        <v>0</v>
      </c>
      <c r="AD37" s="38">
        <v>0</v>
      </c>
      <c r="AE37" s="38">
        <v>0</v>
      </c>
      <c r="AF37" s="38">
        <v>0</v>
      </c>
      <c r="AG37" s="38">
        <v>2.734456725E-2</v>
      </c>
      <c r="AH37" s="38">
        <v>2.81343934872E-2</v>
      </c>
      <c r="AI37" s="38">
        <v>1</v>
      </c>
      <c r="AJ37" s="38">
        <v>10</v>
      </c>
      <c r="AK37" s="38">
        <v>0</v>
      </c>
      <c r="AL37" s="38">
        <v>1</v>
      </c>
      <c r="AM37" s="38">
        <v>10</v>
      </c>
      <c r="AN37" s="38">
        <v>7</v>
      </c>
      <c r="AO37" s="38">
        <v>4</v>
      </c>
      <c r="AP37" s="38">
        <v>4</v>
      </c>
      <c r="AQ37" s="38">
        <v>13</v>
      </c>
      <c r="AR37" s="38">
        <v>1</v>
      </c>
      <c r="AS37" s="38">
        <v>8</v>
      </c>
    </row>
    <row r="38" spans="1:45" x14ac:dyDescent="0.25">
      <c r="A38" s="38" t="s">
        <v>293</v>
      </c>
      <c r="B38" s="38" t="s">
        <v>257</v>
      </c>
      <c r="C38" s="38">
        <v>9</v>
      </c>
      <c r="D38" s="38">
        <v>1124.6896551724101</v>
      </c>
      <c r="E38" s="38">
        <v>128</v>
      </c>
      <c r="F38" s="38">
        <v>5.1825699310344803E-4</v>
      </c>
      <c r="G38" s="38">
        <v>14.2222222222222</v>
      </c>
      <c r="H38" s="38">
        <v>9.0831357212341202E-3</v>
      </c>
      <c r="I38" s="38">
        <v>7.06466111651543E-3</v>
      </c>
      <c r="J38" s="38">
        <v>8.0738984188747694E-3</v>
      </c>
      <c r="K38" s="38">
        <v>9.0831357212341202E-3</v>
      </c>
      <c r="L38" s="38">
        <v>49.719408661828197</v>
      </c>
      <c r="M38" s="38">
        <v>0.76805686377931004</v>
      </c>
      <c r="N38" s="38">
        <v>2.72256453923365E-2</v>
      </c>
      <c r="O38" s="38">
        <v>0.179693833790596</v>
      </c>
      <c r="P38" s="38">
        <v>3.5265032667084598E-2</v>
      </c>
      <c r="Q38" s="38">
        <v>2.8692591709090901E-2</v>
      </c>
      <c r="R38" s="38">
        <v>1.38751531335423E-2</v>
      </c>
      <c r="S38" s="38">
        <v>4.5700843937304102E-6</v>
      </c>
      <c r="T38" s="38">
        <v>1.4770324303448301E-2</v>
      </c>
      <c r="U38" s="38">
        <v>0</v>
      </c>
      <c r="V38" s="38">
        <v>2.7797420539184899E-3</v>
      </c>
      <c r="W38" s="38">
        <v>2.2285050703448302E-3</v>
      </c>
      <c r="X38" s="38">
        <v>8.2921118896551798E-4</v>
      </c>
      <c r="Y38" s="38">
        <v>1.0365139862069E-3</v>
      </c>
      <c r="Z38" s="38">
        <v>0</v>
      </c>
      <c r="AA38" s="38">
        <v>0</v>
      </c>
      <c r="AB38" s="38">
        <v>9.3286258758620703E-4</v>
      </c>
      <c r="AC38" s="38">
        <v>0</v>
      </c>
      <c r="AD38" s="38">
        <v>0</v>
      </c>
      <c r="AE38" s="38">
        <v>0</v>
      </c>
      <c r="AF38" s="38">
        <v>0</v>
      </c>
      <c r="AG38" s="38">
        <v>0.71731479272727305</v>
      </c>
      <c r="AH38" s="38">
        <v>0.82836313206771095</v>
      </c>
      <c r="AI38" s="38">
        <v>1</v>
      </c>
      <c r="AJ38" s="38">
        <v>1</v>
      </c>
      <c r="AK38" s="38">
        <v>1</v>
      </c>
      <c r="AL38" s="38">
        <v>0</v>
      </c>
      <c r="AM38" s="38">
        <v>0</v>
      </c>
      <c r="AN38" s="38">
        <v>1</v>
      </c>
      <c r="AO38" s="38">
        <v>0</v>
      </c>
      <c r="AP38" s="38">
        <v>2</v>
      </c>
      <c r="AQ38" s="38">
        <v>3</v>
      </c>
      <c r="AR38" s="38">
        <v>0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20</v>
      </c>
      <c r="D39" s="38">
        <v>1060.44444444444</v>
      </c>
      <c r="E39" s="38">
        <v>525.4</v>
      </c>
      <c r="F39" s="38">
        <v>2.0057670400000002E-3</v>
      </c>
      <c r="G39" s="38">
        <v>26.27</v>
      </c>
      <c r="H39" s="38">
        <v>3.51537065431579E-2</v>
      </c>
      <c r="I39" s="38">
        <v>2.7341771755789501E-2</v>
      </c>
      <c r="J39" s="38">
        <v>3.1247739149473701E-2</v>
      </c>
      <c r="K39" s="38">
        <v>3.51537065431579E-2</v>
      </c>
      <c r="L39" s="38">
        <v>192.42490206452399</v>
      </c>
      <c r="M39" s="38">
        <v>2.9725467532800001</v>
      </c>
      <c r="N39" s="38">
        <v>0.19085413331713999</v>
      </c>
      <c r="O39" s="38">
        <v>0.69545413550545399</v>
      </c>
      <c r="P39" s="38">
        <v>0.13648332994909099</v>
      </c>
      <c r="Q39" s="38">
        <v>0.11104655703272701</v>
      </c>
      <c r="R39" s="38">
        <v>5.3699853934545398E-2</v>
      </c>
      <c r="S39" s="38">
        <v>1.7687218443636401E-5</v>
      </c>
      <c r="T39" s="38">
        <v>5.7164360640000002E-2</v>
      </c>
      <c r="U39" s="38">
        <v>0</v>
      </c>
      <c r="V39" s="38">
        <v>1.07582050327273E-2</v>
      </c>
      <c r="W39" s="38">
        <v>8.6247982720000001E-3</v>
      </c>
      <c r="X39" s="38">
        <v>3.2092272640000001E-3</v>
      </c>
      <c r="Y39" s="38">
        <v>4.0115340800000003E-3</v>
      </c>
      <c r="Z39" s="38">
        <v>0</v>
      </c>
      <c r="AA39" s="38">
        <v>0</v>
      </c>
      <c r="AB39" s="38">
        <v>3.6103806720000002E-3</v>
      </c>
      <c r="AC39" s="38">
        <v>0</v>
      </c>
      <c r="AD39" s="38">
        <v>0</v>
      </c>
      <c r="AE39" s="38">
        <v>0</v>
      </c>
      <c r="AF39" s="38">
        <v>0</v>
      </c>
      <c r="AG39" s="38">
        <v>2.7761639258181798</v>
      </c>
      <c r="AH39" s="38">
        <v>3.2059450997527299</v>
      </c>
      <c r="AI39" s="38">
        <v>1</v>
      </c>
      <c r="AJ39" s="38">
        <v>4</v>
      </c>
      <c r="AK39" s="38">
        <v>1</v>
      </c>
      <c r="AL39" s="38">
        <v>1</v>
      </c>
      <c r="AM39" s="38">
        <v>0</v>
      </c>
      <c r="AN39" s="38">
        <v>1</v>
      </c>
      <c r="AO39" s="38">
        <v>1</v>
      </c>
      <c r="AP39" s="38">
        <v>5</v>
      </c>
      <c r="AQ39" s="38">
        <v>6</v>
      </c>
      <c r="AR39" s="38">
        <v>0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4</v>
      </c>
      <c r="D40" s="38">
        <v>1069.5</v>
      </c>
      <c r="E40" s="38">
        <v>375</v>
      </c>
      <c r="F40" s="38">
        <v>1.4438249999999999E-3</v>
      </c>
      <c r="G40" s="38">
        <v>93.75</v>
      </c>
      <c r="H40" s="38">
        <v>2.55860988157895E-2</v>
      </c>
      <c r="I40" s="38">
        <v>1.9822197434210501E-2</v>
      </c>
      <c r="J40" s="38">
        <v>2.2633856644736799E-2</v>
      </c>
      <c r="K40" s="38">
        <v>2.55860988157895E-2</v>
      </c>
      <c r="L40" s="38">
        <v>138.51453268636399</v>
      </c>
      <c r="M40" s="38">
        <v>2.13974865</v>
      </c>
      <c r="N40" s="38">
        <v>0.135793461606355</v>
      </c>
      <c r="O40" s="38">
        <v>0.50061350454545395</v>
      </c>
      <c r="P40" s="38">
        <v>9.8245728409090904E-2</v>
      </c>
      <c r="Q40" s="38">
        <v>7.9935402272727302E-2</v>
      </c>
      <c r="R40" s="38">
        <v>3.86551329545455E-2</v>
      </c>
      <c r="S40" s="38">
        <v>1.27319113636364E-5</v>
      </c>
      <c r="T40" s="38">
        <v>4.1149012499999998E-2</v>
      </c>
      <c r="U40" s="38">
        <v>0</v>
      </c>
      <c r="V40" s="38">
        <v>7.7441522727272703E-3</v>
      </c>
      <c r="W40" s="38">
        <v>6.2084475000000004E-3</v>
      </c>
      <c r="X40" s="38">
        <v>2.3101200000000001E-3</v>
      </c>
      <c r="Y40" s="38">
        <v>2.8876499999999999E-3</v>
      </c>
      <c r="Z40" s="38">
        <v>0</v>
      </c>
      <c r="AA40" s="38">
        <v>0</v>
      </c>
      <c r="AB40" s="38">
        <v>2.598885E-3</v>
      </c>
      <c r="AC40" s="38">
        <v>0</v>
      </c>
      <c r="AD40" s="38">
        <v>0</v>
      </c>
      <c r="AE40" s="38">
        <v>0</v>
      </c>
      <c r="AF40" s="38">
        <v>0</v>
      </c>
      <c r="AG40" s="38">
        <v>1.99838505681818</v>
      </c>
      <c r="AH40" s="38">
        <v>2.30775737727273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1</v>
      </c>
      <c r="AQ40" s="38">
        <v>3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10</v>
      </c>
      <c r="D41" s="38">
        <v>714.76543209876502</v>
      </c>
      <c r="E41" s="38">
        <v>58.6</v>
      </c>
      <c r="F41" s="38">
        <v>1.5078691555555599E-4</v>
      </c>
      <c r="G41" s="38">
        <v>5.86</v>
      </c>
      <c r="H41" s="38">
        <v>2.6427390989473701E-3</v>
      </c>
      <c r="I41" s="38">
        <v>2.05546374362573E-3</v>
      </c>
      <c r="J41" s="38">
        <v>2.3491014212865501E-3</v>
      </c>
      <c r="K41" s="38">
        <v>2.6427390989473701E-3</v>
      </c>
      <c r="L41" s="38">
        <v>14.465866114934901</v>
      </c>
      <c r="M41" s="38">
        <v>0.22346620885333299</v>
      </c>
      <c r="N41" s="38">
        <v>7.5380149135628096E-3</v>
      </c>
      <c r="O41" s="38">
        <v>5.2281935993535297E-2</v>
      </c>
      <c r="P41" s="38">
        <v>1.02603642084848E-2</v>
      </c>
      <c r="Q41" s="38">
        <v>8.3481119612121204E-3</v>
      </c>
      <c r="R41" s="38">
        <v>4.0369769664646499E-3</v>
      </c>
      <c r="S41" s="38">
        <v>1.3296664371717199E-6</v>
      </c>
      <c r="T41" s="38">
        <v>4.2974270933333301E-3</v>
      </c>
      <c r="U41" s="38">
        <v>0</v>
      </c>
      <c r="V41" s="38">
        <v>8.0876618343434295E-4</v>
      </c>
      <c r="W41" s="38">
        <v>6.4838373688888898E-4</v>
      </c>
      <c r="X41" s="38">
        <v>2.4125906488888901E-4</v>
      </c>
      <c r="Y41" s="38">
        <v>3.01573831111111E-4</v>
      </c>
      <c r="Z41" s="38">
        <v>0</v>
      </c>
      <c r="AA41" s="38">
        <v>0</v>
      </c>
      <c r="AB41" s="38">
        <v>2.7141644800000002E-4</v>
      </c>
      <c r="AC41" s="38">
        <v>0</v>
      </c>
      <c r="AD41" s="38">
        <v>0</v>
      </c>
      <c r="AE41" s="38">
        <v>0</v>
      </c>
      <c r="AF41" s="38">
        <v>0</v>
      </c>
      <c r="AG41" s="38">
        <v>0.208702799030303</v>
      </c>
      <c r="AH41" s="38">
        <v>0.241012322663434</v>
      </c>
      <c r="AI41" s="38">
        <v>2</v>
      </c>
      <c r="AJ41" s="38">
        <v>0</v>
      </c>
      <c r="AK41" s="38">
        <v>1</v>
      </c>
      <c r="AL41" s="38">
        <v>1</v>
      </c>
      <c r="AM41" s="38">
        <v>1</v>
      </c>
      <c r="AN41" s="38">
        <v>1</v>
      </c>
      <c r="AO41" s="38">
        <v>0</v>
      </c>
      <c r="AP41" s="38">
        <v>1</v>
      </c>
      <c r="AQ41" s="38">
        <v>1</v>
      </c>
      <c r="AR41" s="38">
        <v>1</v>
      </c>
      <c r="AS41" s="38">
        <v>1</v>
      </c>
    </row>
    <row r="42" spans="1:45" x14ac:dyDescent="0.25">
      <c r="A42" s="38" t="s">
        <v>293</v>
      </c>
      <c r="B42" s="38" t="s">
        <v>261</v>
      </c>
      <c r="C42" s="38">
        <v>59</v>
      </c>
      <c r="D42" s="38">
        <v>714.76543209876502</v>
      </c>
      <c r="E42" s="38">
        <v>372.4</v>
      </c>
      <c r="F42" s="38">
        <v>9.5824312888888904E-4</v>
      </c>
      <c r="G42" s="38">
        <v>6.3118644067796597</v>
      </c>
      <c r="H42" s="38">
        <v>1.6794471679999999E-2</v>
      </c>
      <c r="I42" s="38">
        <v>1.30623668622222E-2</v>
      </c>
      <c r="J42" s="38">
        <v>1.4928419271111101E-2</v>
      </c>
      <c r="K42" s="38">
        <v>1.6794471679999999E-2</v>
      </c>
      <c r="L42" s="38">
        <v>91.929838587060999</v>
      </c>
      <c r="M42" s="38">
        <v>1.42011631701333</v>
      </c>
      <c r="N42" s="38">
        <v>4.7903698870491299E-2</v>
      </c>
      <c r="O42" s="38">
        <v>0.33224902668929301</v>
      </c>
      <c r="P42" s="38">
        <v>6.5204089270302995E-2</v>
      </c>
      <c r="Q42" s="38">
        <v>5.30518241357575E-2</v>
      </c>
      <c r="R42" s="38">
        <v>2.5654781950707101E-2</v>
      </c>
      <c r="S42" s="38">
        <v>8.4499621365656497E-6</v>
      </c>
      <c r="T42" s="38">
        <v>2.7309929173333299E-2</v>
      </c>
      <c r="U42" s="38">
        <v>0</v>
      </c>
      <c r="V42" s="38">
        <v>5.1396676913131297E-3</v>
      </c>
      <c r="W42" s="38">
        <v>4.1204454542222201E-3</v>
      </c>
      <c r="X42" s="38">
        <v>1.5331890062222199E-3</v>
      </c>
      <c r="Y42" s="38">
        <v>1.91648625777778E-3</v>
      </c>
      <c r="Z42" s="38">
        <v>0</v>
      </c>
      <c r="AA42" s="38">
        <v>0</v>
      </c>
      <c r="AB42" s="38">
        <v>1.724837632E-3</v>
      </c>
      <c r="AC42" s="38">
        <v>0</v>
      </c>
      <c r="AD42" s="38">
        <v>0</v>
      </c>
      <c r="AE42" s="38">
        <v>0</v>
      </c>
      <c r="AF42" s="38">
        <v>0</v>
      </c>
      <c r="AG42" s="38">
        <v>1.3262956033939399</v>
      </c>
      <c r="AH42" s="38">
        <v>1.5316209720113101</v>
      </c>
      <c r="AI42" s="38">
        <v>14</v>
      </c>
      <c r="AJ42" s="38">
        <v>21</v>
      </c>
      <c r="AK42" s="38">
        <v>5</v>
      </c>
      <c r="AL42" s="38">
        <v>2</v>
      </c>
      <c r="AM42" s="38">
        <v>2</v>
      </c>
      <c r="AN42" s="38">
        <v>2</v>
      </c>
      <c r="AO42" s="38">
        <v>5</v>
      </c>
      <c r="AP42" s="38">
        <v>4</v>
      </c>
      <c r="AQ42" s="38">
        <v>3</v>
      </c>
      <c r="AR42" s="38">
        <v>1</v>
      </c>
      <c r="AS42" s="38">
        <v>0</v>
      </c>
    </row>
    <row r="43" spans="1:45" x14ac:dyDescent="0.25">
      <c r="A43" s="38" t="s">
        <v>293</v>
      </c>
      <c r="B43" s="38" t="s">
        <v>262</v>
      </c>
      <c r="C43" s="38">
        <v>776</v>
      </c>
      <c r="D43" s="38">
        <v>1124.6896551724101</v>
      </c>
      <c r="E43" s="38">
        <v>9760.3799999999701</v>
      </c>
      <c r="F43" s="38">
        <v>3.95186342995862E-2</v>
      </c>
      <c r="G43" s="38">
        <v>12.5778092783505</v>
      </c>
      <c r="H43" s="38">
        <v>1.41051125500061</v>
      </c>
      <c r="I43" s="38">
        <v>1.1284090040004899</v>
      </c>
      <c r="J43" s="38">
        <v>1.19893456675053</v>
      </c>
      <c r="K43" s="38">
        <v>1.33998569225058</v>
      </c>
      <c r="L43" s="38">
        <v>3833.7027134028499</v>
      </c>
      <c r="M43" s="38">
        <v>48.133696576896099</v>
      </c>
      <c r="N43" s="38">
        <v>3.6560077083103799</v>
      </c>
      <c r="O43" s="38">
        <v>4.7817547502499202</v>
      </c>
      <c r="P43" s="38">
        <v>4.7619954331001404</v>
      </c>
      <c r="Q43" s="38">
        <v>1.00772517463946</v>
      </c>
      <c r="R43" s="38">
        <v>4.2482531872055196</v>
      </c>
      <c r="S43" s="38">
        <v>4.74223611595037E-4</v>
      </c>
      <c r="T43" s="38">
        <v>0.69157610024276495</v>
      </c>
      <c r="U43" s="38">
        <v>2.1735248864772402E-2</v>
      </c>
      <c r="V43" s="38">
        <v>0.124483698043696</v>
      </c>
      <c r="W43" s="38">
        <v>8.2989132029131205E-2</v>
      </c>
      <c r="X43" s="38">
        <v>1.4029115176353199E-2</v>
      </c>
      <c r="Y43" s="38">
        <v>6.9157610024276001E-3</v>
      </c>
      <c r="Z43" s="38">
        <v>1.46218946908469E-2</v>
      </c>
      <c r="AA43" s="38">
        <v>5.7302019734400004E-3</v>
      </c>
      <c r="AB43" s="38">
        <v>4.54464294445244E-2</v>
      </c>
      <c r="AC43" s="38">
        <v>8.4965063744110003E-2</v>
      </c>
      <c r="AD43" s="38">
        <v>0.217352488647723</v>
      </c>
      <c r="AE43" s="38">
        <v>3.1614907439669E-2</v>
      </c>
      <c r="AF43" s="38">
        <v>0.16597826405826199</v>
      </c>
      <c r="AG43" s="38">
        <v>25.193129365986199</v>
      </c>
      <c r="AH43" s="38">
        <v>37.096142017021499</v>
      </c>
      <c r="AI43" s="38">
        <v>13</v>
      </c>
      <c r="AJ43" s="38">
        <v>38</v>
      </c>
      <c r="AK43" s="38">
        <v>36</v>
      </c>
      <c r="AL43" s="38">
        <v>179</v>
      </c>
      <c r="AM43" s="38">
        <v>63</v>
      </c>
      <c r="AN43" s="38">
        <v>47</v>
      </c>
      <c r="AO43" s="38">
        <v>68</v>
      </c>
      <c r="AP43" s="38">
        <v>197</v>
      </c>
      <c r="AQ43" s="38">
        <v>111</v>
      </c>
      <c r="AR43" s="38">
        <v>23</v>
      </c>
      <c r="AS43" s="38">
        <v>1</v>
      </c>
    </row>
    <row r="44" spans="1:45" x14ac:dyDescent="0.25">
      <c r="A44" s="38" t="s">
        <v>293</v>
      </c>
      <c r="B44" s="38" t="s">
        <v>263</v>
      </c>
      <c r="C44" s="38">
        <v>1898</v>
      </c>
      <c r="D44" s="38">
        <v>1060.44444444444</v>
      </c>
      <c r="E44" s="38">
        <v>44401.919999999998</v>
      </c>
      <c r="F44" s="38">
        <v>0.169508769792002</v>
      </c>
      <c r="G44" s="38">
        <v>23.394056902002099</v>
      </c>
      <c r="H44" s="38">
        <v>6.0501591679606097</v>
      </c>
      <c r="I44" s="38">
        <v>4.8401273343684501</v>
      </c>
      <c r="J44" s="38">
        <v>5.14263529276647</v>
      </c>
      <c r="K44" s="38">
        <v>5.7476512095625898</v>
      </c>
      <c r="L44" s="38">
        <v>16444.045757521799</v>
      </c>
      <c r="M44" s="38">
        <v>206.461681606654</v>
      </c>
      <c r="N44" s="38">
        <v>15.1217857267822</v>
      </c>
      <c r="O44" s="38">
        <v>20.510561144831801</v>
      </c>
      <c r="P44" s="38">
        <v>20.4258067599363</v>
      </c>
      <c r="Q44" s="38">
        <v>4.3224736296959696</v>
      </c>
      <c r="R44" s="38">
        <v>18.222192752639899</v>
      </c>
      <c r="S44" s="38">
        <v>2.034105237504E-3</v>
      </c>
      <c r="T44" s="38">
        <v>2.9664034713599898</v>
      </c>
      <c r="U44" s="38">
        <v>9.3229823385599903E-2</v>
      </c>
      <c r="V44" s="38">
        <v>0.533952624844797</v>
      </c>
      <c r="W44" s="38">
        <v>0.355968416563199</v>
      </c>
      <c r="X44" s="38">
        <v>6.0175613276160403E-2</v>
      </c>
      <c r="Y44" s="38">
        <v>2.96640347135998E-2</v>
      </c>
      <c r="Z44" s="38">
        <v>6.2718244823038893E-2</v>
      </c>
      <c r="AA44" s="38">
        <v>2.4578771619839901E-2</v>
      </c>
      <c r="AB44" s="38">
        <v>0.1949350852608</v>
      </c>
      <c r="AC44" s="38">
        <v>0.36444385505279803</v>
      </c>
      <c r="AD44" s="38">
        <v>0.93229823385600596</v>
      </c>
      <c r="AE44" s="38">
        <v>0.13560701583359799</v>
      </c>
      <c r="AF44" s="38">
        <v>0.71193683312639899</v>
      </c>
      <c r="AG44" s="38">
        <v>108.061840742399</v>
      </c>
      <c r="AH44" s="38">
        <v>159.11788220374899</v>
      </c>
      <c r="AI44" s="38">
        <v>72</v>
      </c>
      <c r="AJ44" s="38">
        <v>234</v>
      </c>
      <c r="AK44" s="38">
        <v>314</v>
      </c>
      <c r="AL44" s="38">
        <v>644</v>
      </c>
      <c r="AM44" s="38">
        <v>123</v>
      </c>
      <c r="AN44" s="38">
        <v>90</v>
      </c>
      <c r="AO44" s="38">
        <v>75</v>
      </c>
      <c r="AP44" s="38">
        <v>73</v>
      </c>
      <c r="AQ44" s="38">
        <v>230</v>
      </c>
      <c r="AR44" s="38">
        <v>30</v>
      </c>
      <c r="AS44" s="38">
        <v>13</v>
      </c>
    </row>
    <row r="45" spans="1:45" x14ac:dyDescent="0.25">
      <c r="A45" s="38" t="s">
        <v>293</v>
      </c>
      <c r="B45" s="38" t="s">
        <v>264</v>
      </c>
      <c r="C45" s="38">
        <v>39</v>
      </c>
      <c r="D45" s="38">
        <v>1069.5</v>
      </c>
      <c r="E45" s="38">
        <v>5106.2</v>
      </c>
      <c r="F45" s="38">
        <v>1.9659891240000001E-2</v>
      </c>
      <c r="G45" s="38">
        <v>130.92820512820501</v>
      </c>
      <c r="H45" s="38">
        <v>0.69819835289870802</v>
      </c>
      <c r="I45" s="38">
        <v>0.55785697543163104</v>
      </c>
      <c r="J45" s="38">
        <v>0.59294231979839995</v>
      </c>
      <c r="K45" s="38">
        <v>0.663113008531939</v>
      </c>
      <c r="L45" s="38">
        <v>1907.2060491924001</v>
      </c>
      <c r="M45" s="38">
        <v>23.945747530319998</v>
      </c>
      <c r="N45" s="38">
        <v>1.8188056139059501</v>
      </c>
      <c r="O45" s="38">
        <v>2.37884684004</v>
      </c>
      <c r="P45" s="38">
        <v>2.3690168944200001</v>
      </c>
      <c r="Q45" s="38">
        <v>0.50132722661999995</v>
      </c>
      <c r="R45" s="38">
        <v>2.1134383083000001</v>
      </c>
      <c r="S45" s="38">
        <v>2.3591869488E-4</v>
      </c>
      <c r="T45" s="38">
        <v>0.34404809669999997</v>
      </c>
      <c r="U45" s="38">
        <v>1.0812940182E-2</v>
      </c>
      <c r="V45" s="38">
        <v>6.1928657406000003E-2</v>
      </c>
      <c r="W45" s="38">
        <v>4.1285771604000002E-2</v>
      </c>
      <c r="X45" s="38">
        <v>6.9792613902000004E-3</v>
      </c>
      <c r="Y45" s="38">
        <v>3.4404809670000001E-3</v>
      </c>
      <c r="Z45" s="38">
        <v>7.2741597587999999E-3</v>
      </c>
      <c r="AA45" s="38">
        <v>2.8506842297999998E-3</v>
      </c>
      <c r="AB45" s="38">
        <v>2.2608874926E-2</v>
      </c>
      <c r="AC45" s="38">
        <v>4.2268766165999998E-2</v>
      </c>
      <c r="AD45" s="38">
        <v>0.10812940182</v>
      </c>
      <c r="AE45" s="38">
        <v>1.5727912992E-2</v>
      </c>
      <c r="AF45" s="38">
        <v>8.2571543208000003E-2</v>
      </c>
      <c r="AG45" s="38">
        <v>12.5331806655</v>
      </c>
      <c r="AH45" s="38">
        <v>18.454739906987999</v>
      </c>
      <c r="AI45" s="38">
        <v>3</v>
      </c>
      <c r="AJ45" s="38">
        <v>13</v>
      </c>
      <c r="AK45" s="38">
        <v>7</v>
      </c>
      <c r="AL45" s="38">
        <v>6</v>
      </c>
      <c r="AM45" s="38">
        <v>5</v>
      </c>
      <c r="AN45" s="38">
        <v>1</v>
      </c>
      <c r="AO45" s="38">
        <v>1</v>
      </c>
      <c r="AP45" s="38">
        <v>1</v>
      </c>
      <c r="AQ45" s="38">
        <v>2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7328</v>
      </c>
      <c r="D46" s="38">
        <v>714.76543209876502</v>
      </c>
      <c r="E46" s="38">
        <v>38690.489999999503</v>
      </c>
      <c r="F46" s="38">
        <v>9.9556649290668806E-2</v>
      </c>
      <c r="G46" s="38">
        <v>5.2798157751091104</v>
      </c>
      <c r="H46" s="38">
        <v>11.1043954978056</v>
      </c>
      <c r="I46" s="38">
        <v>8.7058460702793905</v>
      </c>
      <c r="J46" s="38">
        <v>9.4165273821384705</v>
      </c>
      <c r="K46" s="38">
        <v>10.4825493499277</v>
      </c>
      <c r="L46" s="38">
        <v>9657.9905476875902</v>
      </c>
      <c r="M46" s="38">
        <v>121.259998836028</v>
      </c>
      <c r="N46" s="38">
        <v>4.6051677097561203</v>
      </c>
      <c r="O46" s="38">
        <v>12.0463545641704</v>
      </c>
      <c r="P46" s="38">
        <v>11.9965762395254</v>
      </c>
      <c r="Q46" s="38">
        <v>2.53869455691187</v>
      </c>
      <c r="R46" s="38">
        <v>10.7023397987465</v>
      </c>
      <c r="S46" s="38">
        <v>1.1946797914879699E-3</v>
      </c>
      <c r="T46" s="38">
        <v>1.74224136258662</v>
      </c>
      <c r="U46" s="38">
        <v>5.4756157109866699E-2</v>
      </c>
      <c r="V46" s="38">
        <v>0.31360344526559403</v>
      </c>
      <c r="W46" s="38">
        <v>0.20906896351040299</v>
      </c>
      <c r="X46" s="38">
        <v>3.5342610498184601E-2</v>
      </c>
      <c r="Y46" s="38">
        <v>1.7422413625867099E-2</v>
      </c>
      <c r="Z46" s="38">
        <v>3.6835960237546601E-2</v>
      </c>
      <c r="AA46" s="38">
        <v>1.4435714147147101E-2</v>
      </c>
      <c r="AB46" s="38">
        <v>0.114490146684268</v>
      </c>
      <c r="AC46" s="38">
        <v>0.214046795974913</v>
      </c>
      <c r="AD46" s="38">
        <v>0.54756157109867498</v>
      </c>
      <c r="AE46" s="38">
        <v>7.9645319432535305E-2</v>
      </c>
      <c r="AF46" s="38">
        <v>0.41813792702080599</v>
      </c>
      <c r="AG46" s="38">
        <v>63.467363922798903</v>
      </c>
      <c r="AH46" s="38">
        <v>93.453826689147903</v>
      </c>
      <c r="AI46" s="38">
        <v>1466</v>
      </c>
      <c r="AJ46" s="38">
        <v>1088</v>
      </c>
      <c r="AK46" s="38">
        <v>326</v>
      </c>
      <c r="AL46" s="38">
        <v>1332</v>
      </c>
      <c r="AM46" s="38">
        <v>384</v>
      </c>
      <c r="AN46" s="38">
        <v>370</v>
      </c>
      <c r="AO46" s="38">
        <v>389</v>
      </c>
      <c r="AP46" s="38">
        <v>938</v>
      </c>
      <c r="AQ46" s="38">
        <v>657</v>
      </c>
      <c r="AR46" s="38">
        <v>88</v>
      </c>
      <c r="AS46" s="38">
        <v>290</v>
      </c>
    </row>
    <row r="47" spans="1:45" x14ac:dyDescent="0.25">
      <c r="A47" s="38" t="s">
        <v>293</v>
      </c>
      <c r="B47" s="38" t="s">
        <v>266</v>
      </c>
      <c r="C47" s="38">
        <v>8412</v>
      </c>
      <c r="D47" s="38">
        <v>802.59090909090901</v>
      </c>
      <c r="E47" s="38">
        <v>49244.629999998899</v>
      </c>
      <c r="F47" s="38">
        <v>0.14228385249435899</v>
      </c>
      <c r="G47" s="38">
        <v>5.8540929624344802</v>
      </c>
      <c r="H47" s="38">
        <v>12.696097607189699</v>
      </c>
      <c r="I47" s="38">
        <v>9.9029561336077805</v>
      </c>
      <c r="J47" s="38">
        <v>10.664721990039</v>
      </c>
      <c r="K47" s="38">
        <v>12.0612927268295</v>
      </c>
      <c r="L47" s="38">
        <v>13802.956530478299</v>
      </c>
      <c r="M47" s="38">
        <v>173.30173233813801</v>
      </c>
      <c r="N47" s="38">
        <v>8.6187482271081102</v>
      </c>
      <c r="O47" s="38">
        <v>17.216346151817302</v>
      </c>
      <c r="P47" s="38">
        <v>17.145204225570399</v>
      </c>
      <c r="Q47" s="38">
        <v>3.6282382386061802</v>
      </c>
      <c r="R47" s="38">
        <v>15.2955141431435</v>
      </c>
      <c r="S47" s="38">
        <v>1.70740622993232E-3</v>
      </c>
      <c r="T47" s="38">
        <v>2.4899674186513399</v>
      </c>
      <c r="U47" s="38">
        <v>7.8256118871896804E-2</v>
      </c>
      <c r="V47" s="38">
        <v>0.44819413535726699</v>
      </c>
      <c r="W47" s="38">
        <v>0.29879609023817699</v>
      </c>
      <c r="X47" s="38">
        <v>5.05107676354975E-2</v>
      </c>
      <c r="Y47" s="38">
        <v>2.4899674186514301E-2</v>
      </c>
      <c r="Z47" s="38">
        <v>5.2645025422912002E-2</v>
      </c>
      <c r="AA47" s="38">
        <v>2.0631158611682798E-2</v>
      </c>
      <c r="AB47" s="38">
        <v>0.16362643036850699</v>
      </c>
      <c r="AC47" s="38">
        <v>0.30591028286288302</v>
      </c>
      <c r="AD47" s="38">
        <v>0.78256118871894498</v>
      </c>
      <c r="AE47" s="38">
        <v>0.11382708199549101</v>
      </c>
      <c r="AF47" s="38">
        <v>0.59759218047635398</v>
      </c>
      <c r="AG47" s="38">
        <v>90.705955965153606</v>
      </c>
      <c r="AH47" s="38">
        <v>133.56185233646099</v>
      </c>
      <c r="AI47" s="38">
        <v>1184</v>
      </c>
      <c r="AJ47" s="38">
        <v>2369</v>
      </c>
      <c r="AK47" s="38">
        <v>987</v>
      </c>
      <c r="AL47" s="38">
        <v>2452</v>
      </c>
      <c r="AM47" s="38">
        <v>226</v>
      </c>
      <c r="AN47" s="38">
        <v>306</v>
      </c>
      <c r="AO47" s="38">
        <v>197</v>
      </c>
      <c r="AP47" s="38">
        <v>302</v>
      </c>
      <c r="AQ47" s="38">
        <v>237</v>
      </c>
      <c r="AR47" s="38">
        <v>63</v>
      </c>
      <c r="AS47" s="38">
        <v>89</v>
      </c>
    </row>
    <row r="48" spans="1:45" x14ac:dyDescent="0.25">
      <c r="A48" s="38" t="s">
        <v>293</v>
      </c>
      <c r="B48" s="38" t="s">
        <v>267</v>
      </c>
      <c r="C48" s="38">
        <v>1372</v>
      </c>
      <c r="D48" s="38">
        <v>646.30198019802003</v>
      </c>
      <c r="E48" s="38">
        <v>8999.9000000000196</v>
      </c>
      <c r="F48" s="38">
        <v>2.09399514897032E-2</v>
      </c>
      <c r="G48" s="38">
        <v>6.5596938775510303</v>
      </c>
      <c r="H48" s="38">
        <v>0.242903437280554</v>
      </c>
      <c r="I48" s="38">
        <v>0.18684879790811601</v>
      </c>
      <c r="J48" s="38">
        <v>0.205533677698928</v>
      </c>
      <c r="K48" s="38">
        <v>0.22421855748974201</v>
      </c>
      <c r="L48" s="38">
        <v>2031.38469401612</v>
      </c>
      <c r="M48" s="38">
        <v>25.504860914458298</v>
      </c>
      <c r="N48" s="38">
        <v>2.6982825328387099</v>
      </c>
      <c r="O48" s="38">
        <v>2.5337341302540799</v>
      </c>
      <c r="P48" s="38">
        <v>2.5232641545091901</v>
      </c>
      <c r="Q48" s="38">
        <v>0.53396876298742901</v>
      </c>
      <c r="R48" s="38">
        <v>2.2510447851430802</v>
      </c>
      <c r="S48" s="38">
        <v>2.5127941787643298E-4</v>
      </c>
      <c r="T48" s="38">
        <v>0.36644915106980203</v>
      </c>
      <c r="U48" s="38">
        <v>1.15169733193365E-2</v>
      </c>
      <c r="V48" s="38">
        <v>6.5960847192564107E-2</v>
      </c>
      <c r="W48" s="38">
        <v>4.3973898128375599E-2</v>
      </c>
      <c r="X48" s="38">
        <v>7.4336827788445302E-3</v>
      </c>
      <c r="Y48" s="38">
        <v>3.6644915106980201E-3</v>
      </c>
      <c r="Z48" s="38">
        <v>7.7477820511900599E-3</v>
      </c>
      <c r="AA48" s="38">
        <v>3.0362929660069601E-3</v>
      </c>
      <c r="AB48" s="38">
        <v>2.4080944213158401E-2</v>
      </c>
      <c r="AC48" s="38">
        <v>4.5020895702861101E-2</v>
      </c>
      <c r="AD48" s="38">
        <v>0.115169733193365</v>
      </c>
      <c r="AE48" s="38">
        <v>1.6751961191762199E-2</v>
      </c>
      <c r="AF48" s="38">
        <v>8.7947796256751296E-2</v>
      </c>
      <c r="AG48" s="38">
        <v>13.3492190746855</v>
      </c>
      <c r="AH48" s="38">
        <v>19.656332463384199</v>
      </c>
      <c r="AI48" s="38">
        <v>29</v>
      </c>
      <c r="AJ48" s="38">
        <v>70</v>
      </c>
      <c r="AK48" s="38">
        <v>43</v>
      </c>
      <c r="AL48" s="38">
        <v>172</v>
      </c>
      <c r="AM48" s="38">
        <v>30</v>
      </c>
      <c r="AN48" s="38">
        <v>71</v>
      </c>
      <c r="AO48" s="38">
        <v>116</v>
      </c>
      <c r="AP48" s="38">
        <v>388</v>
      </c>
      <c r="AQ48" s="38">
        <v>386</v>
      </c>
      <c r="AR48" s="38">
        <v>66</v>
      </c>
      <c r="AS48" s="38">
        <v>1</v>
      </c>
    </row>
    <row r="49" spans="1:45" x14ac:dyDescent="0.25">
      <c r="A49" s="38" t="s">
        <v>293</v>
      </c>
      <c r="B49" s="38" t="s">
        <v>268</v>
      </c>
      <c r="C49" s="38">
        <v>22</v>
      </c>
      <c r="D49" s="38">
        <v>384.62732919254699</v>
      </c>
      <c r="E49" s="38">
        <v>342.9</v>
      </c>
      <c r="F49" s="38">
        <v>4.7479936024844699E-4</v>
      </c>
      <c r="G49" s="38">
        <v>15.5863636363636</v>
      </c>
      <c r="H49" s="38">
        <v>5.50767257888199E-3</v>
      </c>
      <c r="I49" s="38">
        <v>4.2366712145246099E-3</v>
      </c>
      <c r="J49" s="38">
        <v>4.6603383359770699E-3</v>
      </c>
      <c r="K49" s="38">
        <v>5.0840054574295204E-3</v>
      </c>
      <c r="L49" s="38">
        <v>46.060285937701899</v>
      </c>
      <c r="M49" s="38">
        <v>0.57830562078260905</v>
      </c>
      <c r="N49" s="38">
        <v>6.1181747292555003E-2</v>
      </c>
      <c r="O49" s="38">
        <v>5.7450722590062099E-2</v>
      </c>
      <c r="P49" s="38">
        <v>5.72133229099379E-2</v>
      </c>
      <c r="Q49" s="38">
        <v>1.2107383686335399E-2</v>
      </c>
      <c r="R49" s="38">
        <v>5.1040931226708101E-2</v>
      </c>
      <c r="S49" s="38">
        <v>5.69759232298137E-6</v>
      </c>
      <c r="T49" s="38">
        <v>8.3089888043478208E-3</v>
      </c>
      <c r="U49" s="38">
        <v>2.6113964813664599E-4</v>
      </c>
      <c r="V49" s="38">
        <v>1.4956179847826099E-3</v>
      </c>
      <c r="W49" s="38">
        <v>9.9707865652173908E-4</v>
      </c>
      <c r="X49" s="38">
        <v>1.6855377288819899E-4</v>
      </c>
      <c r="Y49" s="38">
        <v>8.3089888043478194E-5</v>
      </c>
      <c r="Z49" s="38">
        <v>1.75675763291925E-4</v>
      </c>
      <c r="AA49" s="38">
        <v>6.8845907236024799E-5</v>
      </c>
      <c r="AB49" s="38">
        <v>5.4601926428571399E-4</v>
      </c>
      <c r="AC49" s="38">
        <v>1.02081862453416E-3</v>
      </c>
      <c r="AD49" s="38">
        <v>2.6113964813664599E-3</v>
      </c>
      <c r="AE49" s="38">
        <v>3.7983948819875798E-4</v>
      </c>
      <c r="AF49" s="38">
        <v>1.9941573130434799E-3</v>
      </c>
      <c r="AG49" s="38">
        <v>0.302684592158385</v>
      </c>
      <c r="AH49" s="38">
        <v>0.44569415946521701</v>
      </c>
      <c r="AI49" s="38">
        <v>3</v>
      </c>
      <c r="AJ49" s="38">
        <v>7</v>
      </c>
      <c r="AK49" s="38">
        <v>1</v>
      </c>
      <c r="AL49" s="38">
        <v>5</v>
      </c>
      <c r="AM49" s="38">
        <v>0</v>
      </c>
      <c r="AN49" s="38">
        <v>1</v>
      </c>
      <c r="AO49" s="38">
        <v>1</v>
      </c>
      <c r="AP49" s="38">
        <v>1</v>
      </c>
      <c r="AQ49" s="38">
        <v>2</v>
      </c>
      <c r="AR49" s="38">
        <v>0</v>
      </c>
      <c r="AS49" s="38">
        <v>1</v>
      </c>
    </row>
    <row r="50" spans="1:45" x14ac:dyDescent="0.25">
      <c r="A50" s="38" t="s">
        <v>293</v>
      </c>
      <c r="B50" s="38" t="s">
        <v>269</v>
      </c>
      <c r="C50" s="38">
        <v>1152</v>
      </c>
      <c r="D50" s="38">
        <v>116.5</v>
      </c>
      <c r="E50" s="38">
        <v>7360.58</v>
      </c>
      <c r="F50" s="38">
        <v>3.0870272520000098E-3</v>
      </c>
      <c r="G50" s="38">
        <v>6.3893923611111099</v>
      </c>
      <c r="H50" s="38">
        <v>7.9882766736369598E-2</v>
      </c>
      <c r="I50" s="38">
        <v>6.0600719593106998E-2</v>
      </c>
      <c r="J50" s="38">
        <v>6.6109875919752703E-2</v>
      </c>
      <c r="K50" s="38">
        <v>7.4373610409724594E-2</v>
      </c>
      <c r="L50" s="38">
        <v>299.47251371652197</v>
      </c>
      <c r="M50" s="38">
        <v>3.7599991929360099</v>
      </c>
      <c r="N50" s="38">
        <v>0.30939104884402602</v>
      </c>
      <c r="O50" s="38">
        <v>0.373530297492004</v>
      </c>
      <c r="P50" s="38">
        <v>0.37198678386600298</v>
      </c>
      <c r="Q50" s="38">
        <v>7.8719194925999894E-2</v>
      </c>
      <c r="R50" s="38">
        <v>0.33185542959000502</v>
      </c>
      <c r="S50" s="38">
        <v>3.7044327024000598E-5</v>
      </c>
      <c r="T50" s="38">
        <v>5.4022976909999701E-2</v>
      </c>
      <c r="U50" s="38">
        <v>1.6978649886000201E-3</v>
      </c>
      <c r="V50" s="38">
        <v>9.72413584379999E-3</v>
      </c>
      <c r="W50" s="38">
        <v>6.4827572292000197E-3</v>
      </c>
      <c r="X50" s="38">
        <v>1.09589467446E-3</v>
      </c>
      <c r="Y50" s="38">
        <v>5.4022976909999596E-4</v>
      </c>
      <c r="Z50" s="38">
        <v>1.1422000832399901E-3</v>
      </c>
      <c r="AA50" s="38">
        <v>4.4761895153999702E-4</v>
      </c>
      <c r="AB50" s="38">
        <v>3.5500813397999998E-3</v>
      </c>
      <c r="AC50" s="38">
        <v>6.6371085917999902E-3</v>
      </c>
      <c r="AD50" s="38">
        <v>1.69786498859999E-2</v>
      </c>
      <c r="AE50" s="38">
        <v>2.4696218015999999E-3</v>
      </c>
      <c r="AF50" s="38">
        <v>1.2965514458399999E-2</v>
      </c>
      <c r="AG50" s="38">
        <v>1.96797987315001</v>
      </c>
      <c r="AH50" s="38">
        <v>2.8977924814523899</v>
      </c>
      <c r="AI50" s="38">
        <v>11</v>
      </c>
      <c r="AJ50" s="38">
        <v>359</v>
      </c>
      <c r="AK50" s="38">
        <v>152</v>
      </c>
      <c r="AL50" s="38">
        <v>233</v>
      </c>
      <c r="AM50" s="38">
        <v>132</v>
      </c>
      <c r="AN50" s="38">
        <v>87</v>
      </c>
      <c r="AO50" s="38">
        <v>54</v>
      </c>
      <c r="AP50" s="38">
        <v>49</v>
      </c>
      <c r="AQ50" s="38">
        <v>45</v>
      </c>
      <c r="AR50" s="38">
        <v>22</v>
      </c>
      <c r="AS50" s="38">
        <v>8</v>
      </c>
    </row>
    <row r="51" spans="1:45" x14ac:dyDescent="0.25">
      <c r="A51" s="38" t="s">
        <v>293</v>
      </c>
      <c r="B51" s="38" t="s">
        <v>270</v>
      </c>
      <c r="C51" s="38">
        <v>4666</v>
      </c>
      <c r="D51" s="38">
        <v>157.488372093023</v>
      </c>
      <c r="E51" s="38">
        <v>21619.639999999901</v>
      </c>
      <c r="F51" s="38">
        <v>1.22574308718141E-2</v>
      </c>
      <c r="G51" s="38">
        <v>4.6334419202743096</v>
      </c>
      <c r="H51" s="38">
        <v>0.12031139840334</v>
      </c>
      <c r="I51" s="38">
        <v>9.8436598693645197E-2</v>
      </c>
      <c r="J51" s="38">
        <v>0.109373998548491</v>
      </c>
      <c r="K51" s="38">
        <v>0.12031139840334</v>
      </c>
      <c r="L51" s="38">
        <v>1189.09336887468</v>
      </c>
      <c r="M51" s="38">
        <v>14.929550801870199</v>
      </c>
      <c r="N51" s="38">
        <v>1.75496594711986</v>
      </c>
      <c r="O51" s="38">
        <v>1.4831491354894799</v>
      </c>
      <c r="P51" s="38">
        <v>1.47702042005348</v>
      </c>
      <c r="Q51" s="38">
        <v>0.31256448723125202</v>
      </c>
      <c r="R51" s="38">
        <v>1.3176738187200201</v>
      </c>
      <c r="S51" s="38">
        <v>1.4708917046176901E-4</v>
      </c>
      <c r="T51" s="38">
        <v>0.214505040256743</v>
      </c>
      <c r="U51" s="38">
        <v>6.7415869794977797E-3</v>
      </c>
      <c r="V51" s="38">
        <v>3.8610907246214701E-2</v>
      </c>
      <c r="W51" s="38">
        <v>2.5740604830808901E-2</v>
      </c>
      <c r="X51" s="38">
        <v>4.3513879594940996E-3</v>
      </c>
      <c r="Y51" s="38">
        <v>2.1450504025675101E-3</v>
      </c>
      <c r="Z51" s="38">
        <v>4.5352494225711498E-3</v>
      </c>
      <c r="AA51" s="38">
        <v>1.77732747641307E-3</v>
      </c>
      <c r="AB51" s="38">
        <v>1.40960455025868E-2</v>
      </c>
      <c r="AC51" s="38">
        <v>2.6353476374398999E-2</v>
      </c>
      <c r="AD51" s="38">
        <v>6.7415869794978003E-2</v>
      </c>
      <c r="AE51" s="38">
        <v>9.8059446974509898E-3</v>
      </c>
      <c r="AF51" s="38">
        <v>5.1481209661617899E-2</v>
      </c>
      <c r="AG51" s="38">
        <v>7.8141121807812004</v>
      </c>
      <c r="AH51" s="38">
        <v>11.506050359372001</v>
      </c>
      <c r="AI51" s="38">
        <v>173</v>
      </c>
      <c r="AJ51" s="38">
        <v>1455</v>
      </c>
      <c r="AK51" s="38">
        <v>460</v>
      </c>
      <c r="AL51" s="38">
        <v>838</v>
      </c>
      <c r="AM51" s="38">
        <v>429</v>
      </c>
      <c r="AN51" s="38">
        <v>362</v>
      </c>
      <c r="AO51" s="38">
        <v>307</v>
      </c>
      <c r="AP51" s="38">
        <v>268</v>
      </c>
      <c r="AQ51" s="38">
        <v>270</v>
      </c>
      <c r="AR51" s="38">
        <v>85</v>
      </c>
      <c r="AS51" s="38">
        <v>19</v>
      </c>
    </row>
    <row r="52" spans="1:45" x14ac:dyDescent="0.25">
      <c r="A52" s="38" t="s">
        <v>293</v>
      </c>
      <c r="B52" s="38" t="s">
        <v>271</v>
      </c>
      <c r="C52" s="38">
        <v>965</v>
      </c>
      <c r="D52" s="38">
        <v>350</v>
      </c>
      <c r="E52" s="38">
        <v>6535.15</v>
      </c>
      <c r="F52" s="38">
        <v>8.2342889999999797E-3</v>
      </c>
      <c r="G52" s="38">
        <v>6.7721761658031099</v>
      </c>
      <c r="H52" s="38">
        <v>9.5517752399999697E-2</v>
      </c>
      <c r="I52" s="38">
        <v>7.3475194153846402E-2</v>
      </c>
      <c r="J52" s="38">
        <v>8.0822713569231E-2</v>
      </c>
      <c r="K52" s="38">
        <v>8.8170232984615196E-2</v>
      </c>
      <c r="L52" s="38">
        <v>798.80837588999498</v>
      </c>
      <c r="M52" s="38">
        <v>10.029364001999999</v>
      </c>
      <c r="N52" s="38">
        <v>1.0610549021554101</v>
      </c>
      <c r="O52" s="38">
        <v>0.99634896900000502</v>
      </c>
      <c r="P52" s="38">
        <v>0.99223182450000402</v>
      </c>
      <c r="Q52" s="38">
        <v>0.20997436950000101</v>
      </c>
      <c r="R52" s="38">
        <v>0.88518606749999695</v>
      </c>
      <c r="S52" s="38">
        <v>9.8811468000001098E-5</v>
      </c>
      <c r="T52" s="38">
        <v>0.14410005749999999</v>
      </c>
      <c r="U52" s="38">
        <v>4.5288589500000103E-3</v>
      </c>
      <c r="V52" s="38">
        <v>2.5938010349999999E-2</v>
      </c>
      <c r="W52" s="38">
        <v>1.72920069E-2</v>
      </c>
      <c r="X52" s="38">
        <v>2.9231725950000001E-3</v>
      </c>
      <c r="Y52" s="38">
        <v>1.4410005750000001E-3</v>
      </c>
      <c r="Z52" s="38">
        <v>3.04668693E-3</v>
      </c>
      <c r="AA52" s="38">
        <v>1.1939719049999999E-3</v>
      </c>
      <c r="AB52" s="38">
        <v>9.4694323500000305E-3</v>
      </c>
      <c r="AC52" s="38">
        <v>1.77037213500001E-2</v>
      </c>
      <c r="AD52" s="38">
        <v>4.5288589499999997E-2</v>
      </c>
      <c r="AE52" s="38">
        <v>6.5874312000000299E-3</v>
      </c>
      <c r="AF52" s="38">
        <v>3.4584013800000098E-2</v>
      </c>
      <c r="AG52" s="38">
        <v>5.24935923749997</v>
      </c>
      <c r="AH52" s="38">
        <v>7.7295270842999697</v>
      </c>
      <c r="AI52" s="38">
        <v>59</v>
      </c>
      <c r="AJ52" s="38">
        <v>219</v>
      </c>
      <c r="AK52" s="38">
        <v>86</v>
      </c>
      <c r="AL52" s="38">
        <v>458</v>
      </c>
      <c r="AM52" s="38">
        <v>43</v>
      </c>
      <c r="AN52" s="38">
        <v>28</v>
      </c>
      <c r="AO52" s="38">
        <v>14</v>
      </c>
      <c r="AP52" s="38">
        <v>19</v>
      </c>
      <c r="AQ52" s="38">
        <v>32</v>
      </c>
      <c r="AR52" s="38">
        <v>3</v>
      </c>
      <c r="AS52" s="38">
        <v>4</v>
      </c>
    </row>
    <row r="53" spans="1:45" x14ac:dyDescent="0.25">
      <c r="A53" s="38" t="s">
        <v>293</v>
      </c>
      <c r="B53" s="38" t="s">
        <v>272</v>
      </c>
      <c r="C53" s="38">
        <v>366</v>
      </c>
      <c r="D53" s="38">
        <v>1030.1759254656999</v>
      </c>
      <c r="E53" s="38">
        <v>4458.3900000000003</v>
      </c>
      <c r="F53" s="38">
        <v>1.65345337596133E-2</v>
      </c>
      <c r="G53" s="38">
        <v>12.181393442623</v>
      </c>
      <c r="H53" s="38">
        <v>1.10380731717542E-2</v>
      </c>
      <c r="I53" s="38">
        <v>9.0901779061504998E-3</v>
      </c>
      <c r="J53" s="38">
        <v>1.10380731717542E-2</v>
      </c>
      <c r="K53" s="38">
        <v>1.10380731717542E-2</v>
      </c>
      <c r="L53" s="38">
        <v>1212.2789461873299</v>
      </c>
      <c r="M53" s="38">
        <v>9.9207202557680299E-2</v>
      </c>
      <c r="N53" s="38">
        <v>0.63905972980905601</v>
      </c>
      <c r="O53" s="38">
        <v>0.99207202557679797</v>
      </c>
      <c r="P53" s="38">
        <v>1.42196990332675E-2</v>
      </c>
      <c r="Q53" s="38">
        <v>3.30690675192266E-4</v>
      </c>
      <c r="R53" s="38">
        <v>1.42196990332675E-2</v>
      </c>
      <c r="S53" s="38">
        <v>1.81879871355746E-5</v>
      </c>
      <c r="T53" s="38">
        <v>1.3227627007690701E-3</v>
      </c>
      <c r="U53" s="38">
        <v>1.2400900319710099E-4</v>
      </c>
      <c r="V53" s="38">
        <v>4.5139277163744303E-3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8.2672668798066604E-3</v>
      </c>
      <c r="AH53" s="38">
        <v>1.34515045947958</v>
      </c>
      <c r="AI53" s="38">
        <v>2</v>
      </c>
      <c r="AJ53" s="38">
        <v>0</v>
      </c>
      <c r="AK53" s="38">
        <v>0</v>
      </c>
      <c r="AL53" s="38">
        <v>0</v>
      </c>
      <c r="AM53" s="38">
        <v>87</v>
      </c>
      <c r="AN53" s="38">
        <v>86</v>
      </c>
      <c r="AO53" s="38">
        <v>37</v>
      </c>
      <c r="AP53" s="38">
        <v>63</v>
      </c>
      <c r="AQ53" s="38">
        <v>63</v>
      </c>
      <c r="AR53" s="38">
        <v>9</v>
      </c>
      <c r="AS53" s="38">
        <v>19</v>
      </c>
    </row>
    <row r="54" spans="1:45" x14ac:dyDescent="0.25">
      <c r="A54" s="38" t="s">
        <v>293</v>
      </c>
      <c r="B54" s="38" t="s">
        <v>273</v>
      </c>
      <c r="C54" s="38">
        <v>19689</v>
      </c>
      <c r="D54" s="38">
        <v>1058.2465377901799</v>
      </c>
      <c r="E54" s="38">
        <v>456289.96</v>
      </c>
      <c r="F54" s="38">
        <v>1.73832217343419</v>
      </c>
      <c r="G54" s="38">
        <v>23.174867184722402</v>
      </c>
      <c r="H54" s="38">
        <v>0.47783802205901899</v>
      </c>
      <c r="I54" s="38">
        <v>0.40957544747918301</v>
      </c>
      <c r="J54" s="38">
        <v>0.47783802205901899</v>
      </c>
      <c r="K54" s="38">
        <v>0.47783802205901899</v>
      </c>
      <c r="L54" s="38">
        <v>127450.30511187699</v>
      </c>
      <c r="M54" s="38">
        <v>10.4299330406067</v>
      </c>
      <c r="N54" s="38">
        <v>65.266547660286406</v>
      </c>
      <c r="O54" s="38">
        <v>104.299330406048</v>
      </c>
      <c r="P54" s="38">
        <v>1.4949570691533001</v>
      </c>
      <c r="Q54" s="38">
        <v>3.4766443468686702E-2</v>
      </c>
      <c r="R54" s="38">
        <v>1.4949570691533001</v>
      </c>
      <c r="S54" s="38">
        <v>1.9121543907772199E-3</v>
      </c>
      <c r="T54" s="38">
        <v>0.139065773874747</v>
      </c>
      <c r="U54" s="38">
        <v>1.30374163007553E-2</v>
      </c>
      <c r="V54" s="38">
        <v>0.47456195334759199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0.86916108671709702</v>
      </c>
      <c r="AH54" s="38">
        <v>141.41946209757401</v>
      </c>
      <c r="AI54" s="38">
        <v>6</v>
      </c>
      <c r="AJ54" s="38">
        <v>10</v>
      </c>
      <c r="AK54" s="38">
        <v>5</v>
      </c>
      <c r="AL54" s="38">
        <v>25</v>
      </c>
      <c r="AM54" s="38">
        <v>9160</v>
      </c>
      <c r="AN54" s="38">
        <v>7580</v>
      </c>
      <c r="AO54" s="38">
        <v>1553</v>
      </c>
      <c r="AP54" s="38">
        <v>602</v>
      </c>
      <c r="AQ54" s="38">
        <v>639</v>
      </c>
      <c r="AR54" s="38">
        <v>104</v>
      </c>
      <c r="AS54" s="38">
        <v>5</v>
      </c>
    </row>
    <row r="55" spans="1:45" x14ac:dyDescent="0.25">
      <c r="A55" s="38" t="s">
        <v>293</v>
      </c>
      <c r="B55" s="38" t="s">
        <v>274</v>
      </c>
      <c r="C55" s="38">
        <v>1146</v>
      </c>
      <c r="D55" s="38">
        <v>1155.6984760223199</v>
      </c>
      <c r="E55" s="38">
        <v>309452.3</v>
      </c>
      <c r="F55" s="38">
        <v>1.28748078544176</v>
      </c>
      <c r="G55" s="38">
        <v>270.02818499127397</v>
      </c>
      <c r="H55" s="38">
        <v>0.50558380074462905</v>
      </c>
      <c r="I55" s="38">
        <v>0.40446704059570299</v>
      </c>
      <c r="J55" s="38">
        <v>0.50558380074462905</v>
      </c>
      <c r="K55" s="38">
        <v>0.50558380074462905</v>
      </c>
      <c r="L55" s="38">
        <v>94395.516227019296</v>
      </c>
      <c r="M55" s="38">
        <v>7.7248847126505602</v>
      </c>
      <c r="N55" s="38">
        <v>52.604625634885402</v>
      </c>
      <c r="O55" s="38">
        <v>77.248847126505595</v>
      </c>
      <c r="P55" s="38">
        <v>1.10723347547992</v>
      </c>
      <c r="Q55" s="38">
        <v>2.5749615708835199E-2</v>
      </c>
      <c r="R55" s="38">
        <v>1.10723347547992</v>
      </c>
      <c r="S55" s="38">
        <v>1.4162288639859399E-3</v>
      </c>
      <c r="T55" s="38">
        <v>0.102998462835341</v>
      </c>
      <c r="U55" s="38">
        <v>9.65610589081322E-3</v>
      </c>
      <c r="V55" s="38">
        <v>0.35148225442560099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0.64374039272088002</v>
      </c>
      <c r="AH55" s="38">
        <v>104.741711818829</v>
      </c>
      <c r="AI55" s="38">
        <v>0</v>
      </c>
      <c r="AJ55" s="38">
        <v>1</v>
      </c>
      <c r="AK55" s="38">
        <v>2</v>
      </c>
      <c r="AL55" s="38">
        <v>9</v>
      </c>
      <c r="AM55" s="38">
        <v>658</v>
      </c>
      <c r="AN55" s="38">
        <v>282</v>
      </c>
      <c r="AO55" s="38">
        <v>87</v>
      </c>
      <c r="AP55" s="38">
        <v>42</v>
      </c>
      <c r="AQ55" s="38">
        <v>56</v>
      </c>
      <c r="AR55" s="38">
        <v>9</v>
      </c>
      <c r="AS55" s="38">
        <v>0</v>
      </c>
    </row>
    <row r="56" spans="1:45" x14ac:dyDescent="0.25">
      <c r="A56" s="38" t="s">
        <v>293</v>
      </c>
      <c r="B56" s="38" t="s">
        <v>275</v>
      </c>
      <c r="C56" s="38">
        <v>13</v>
      </c>
      <c r="D56" s="38">
        <v>1000</v>
      </c>
      <c r="E56" s="38">
        <v>176</v>
      </c>
      <c r="F56" s="38">
        <v>6.3360000000000001E-4</v>
      </c>
      <c r="G56" s="38">
        <v>13.538461538461499</v>
      </c>
      <c r="H56" s="38">
        <v>6.3360000000000003E-5</v>
      </c>
      <c r="I56" s="38">
        <v>6.3360000000000003E-5</v>
      </c>
      <c r="J56" s="38">
        <v>6.3360000000000003E-5</v>
      </c>
      <c r="K56" s="38">
        <v>6.3360000000000003E-5</v>
      </c>
      <c r="L56" s="38">
        <v>46.454284800000003</v>
      </c>
      <c r="M56" s="38">
        <v>3.8016E-3</v>
      </c>
      <c r="N56" s="38">
        <v>2.4488639999999999E-2</v>
      </c>
      <c r="O56" s="38">
        <v>3.8016000000000001E-2</v>
      </c>
      <c r="P56" s="38">
        <v>5.4489600000000001E-4</v>
      </c>
      <c r="Q56" s="38">
        <v>1.2672E-5</v>
      </c>
      <c r="R56" s="38">
        <v>5.4489600000000001E-4</v>
      </c>
      <c r="S56" s="38">
        <v>6.9696000000000002E-7</v>
      </c>
      <c r="T56" s="38">
        <v>5.0688E-5</v>
      </c>
      <c r="U56" s="38">
        <v>4.7520000000000004E-6</v>
      </c>
      <c r="V56" s="38">
        <v>1.729728E-4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3.168E-4</v>
      </c>
      <c r="AH56" s="38">
        <v>5.15458944E-2</v>
      </c>
      <c r="AI56" s="38">
        <v>0</v>
      </c>
      <c r="AJ56" s="38">
        <v>1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>
        <v>8</v>
      </c>
      <c r="AQ56" s="38">
        <v>4</v>
      </c>
      <c r="AR56" s="38">
        <v>0</v>
      </c>
      <c r="AS56" s="38">
        <v>0</v>
      </c>
    </row>
    <row r="57" spans="1:45" x14ac:dyDescent="0.25">
      <c r="A57" s="38" t="s">
        <v>293</v>
      </c>
      <c r="B57" s="38" t="s">
        <v>276</v>
      </c>
      <c r="C57" s="38">
        <v>4</v>
      </c>
      <c r="D57" s="38">
        <v>1000</v>
      </c>
      <c r="E57" s="38">
        <v>514.4</v>
      </c>
      <c r="F57" s="38">
        <v>1.85184E-3</v>
      </c>
      <c r="G57" s="38">
        <v>128.6</v>
      </c>
      <c r="H57" s="38">
        <v>1.8518399999999999E-4</v>
      </c>
      <c r="I57" s="38">
        <v>1.8518399999999999E-4</v>
      </c>
      <c r="J57" s="38">
        <v>1.8518399999999999E-4</v>
      </c>
      <c r="K57" s="38">
        <v>1.8518399999999999E-4</v>
      </c>
      <c r="L57" s="38">
        <v>135.77320512</v>
      </c>
      <c r="M57" s="38">
        <v>1.1111040000000001E-2</v>
      </c>
      <c r="N57" s="38">
        <v>7.1573616000000007E-2</v>
      </c>
      <c r="O57" s="38">
        <v>0.1111104</v>
      </c>
      <c r="P57" s="38">
        <v>1.5925824000000001E-3</v>
      </c>
      <c r="Q57" s="38">
        <v>3.7036799999999997E-5</v>
      </c>
      <c r="R57" s="38">
        <v>1.5925824000000001E-3</v>
      </c>
      <c r="S57" s="38">
        <v>2.037024E-6</v>
      </c>
      <c r="T57" s="38">
        <v>1.4814719999999999E-4</v>
      </c>
      <c r="U57" s="38">
        <v>1.38888E-5</v>
      </c>
      <c r="V57" s="38">
        <v>5.0555231999999996E-4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9.2592E-4</v>
      </c>
      <c r="AH57" s="38">
        <v>0.15065459136000001</v>
      </c>
      <c r="AI57" s="38"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v>3</v>
      </c>
      <c r="AO57" s="38">
        <v>1</v>
      </c>
      <c r="AP57" s="38">
        <v>0</v>
      </c>
      <c r="AQ57" s="38">
        <v>0</v>
      </c>
      <c r="AR57" s="38">
        <v>0</v>
      </c>
      <c r="AS57" s="38">
        <v>0</v>
      </c>
    </row>
    <row r="58" spans="1:45" x14ac:dyDescent="0.25">
      <c r="A58" s="38" t="s">
        <v>293</v>
      </c>
      <c r="B58" s="38" t="s">
        <v>277</v>
      </c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</row>
    <row r="59" spans="1:45" x14ac:dyDescent="0.25">
      <c r="A59" s="38" t="s">
        <v>293</v>
      </c>
      <c r="B59" s="38" t="s">
        <v>278</v>
      </c>
      <c r="C59" s="38">
        <v>1</v>
      </c>
      <c r="D59" s="38">
        <v>1000</v>
      </c>
      <c r="E59" s="38">
        <v>23</v>
      </c>
      <c r="F59" s="38">
        <v>8.2799999999999993E-5</v>
      </c>
      <c r="G59" s="38">
        <v>23</v>
      </c>
      <c r="H59" s="38">
        <v>8.2800000000000003E-6</v>
      </c>
      <c r="I59" s="38">
        <v>8.2800000000000003E-6</v>
      </c>
      <c r="J59" s="38">
        <v>8.2800000000000003E-6</v>
      </c>
      <c r="K59" s="38">
        <v>8.2800000000000003E-6</v>
      </c>
      <c r="L59" s="38">
        <v>6.0707304000000004</v>
      </c>
      <c r="M59" s="38">
        <v>4.9680000000000004E-4</v>
      </c>
      <c r="N59" s="38">
        <v>3.2002200000000001E-3</v>
      </c>
      <c r="O59" s="38">
        <v>4.9680000000000002E-3</v>
      </c>
      <c r="P59" s="38">
        <v>7.1208E-5</v>
      </c>
      <c r="Q59" s="38">
        <v>1.6559999999999999E-6</v>
      </c>
      <c r="R59" s="38">
        <v>7.1208E-5</v>
      </c>
      <c r="S59" s="38">
        <v>9.1080000000000006E-8</v>
      </c>
      <c r="T59" s="38">
        <v>6.6239999999999996E-6</v>
      </c>
      <c r="U59" s="38">
        <v>6.2099999999999996E-7</v>
      </c>
      <c r="V59" s="38">
        <v>2.26044E-5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4.1399999999999997E-5</v>
      </c>
      <c r="AH59" s="38">
        <v>6.7361112000000004E-3</v>
      </c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1</v>
      </c>
      <c r="AQ59" s="38">
        <v>0</v>
      </c>
      <c r="AR59" s="38">
        <v>0</v>
      </c>
      <c r="AS59" s="38">
        <v>0</v>
      </c>
    </row>
    <row r="60" spans="1:45" x14ac:dyDescent="0.25">
      <c r="A60" s="38" t="s">
        <v>293</v>
      </c>
      <c r="B60" s="38" t="s">
        <v>279</v>
      </c>
      <c r="C60" s="38">
        <v>106</v>
      </c>
      <c r="D60" s="38">
        <v>800</v>
      </c>
      <c r="E60" s="38">
        <v>10232.799999999999</v>
      </c>
      <c r="F60" s="38">
        <v>2.9470463999999998E-2</v>
      </c>
      <c r="G60" s="38">
        <v>96.535849056603794</v>
      </c>
      <c r="H60" s="38">
        <v>2.9470464000000002E-3</v>
      </c>
      <c r="I60" s="38">
        <v>2.9470464000000002E-3</v>
      </c>
      <c r="J60" s="38">
        <v>2.9470464000000002E-3</v>
      </c>
      <c r="K60" s="38">
        <v>2.9470464000000002E-3</v>
      </c>
      <c r="L60" s="38">
        <v>2160.715479552</v>
      </c>
      <c r="M60" s="38">
        <v>0.17682278400000001</v>
      </c>
      <c r="N60" s="38">
        <v>1.1390334336000001</v>
      </c>
      <c r="O60" s="38">
        <v>1.76822784</v>
      </c>
      <c r="P60" s="38">
        <v>2.5344599039999999E-2</v>
      </c>
      <c r="Q60" s="38">
        <v>5.8940928000000001E-4</v>
      </c>
      <c r="R60" s="38">
        <v>2.5344599039999999E-2</v>
      </c>
      <c r="S60" s="38">
        <v>3.24175104E-5</v>
      </c>
      <c r="T60" s="38">
        <v>2.3576371200000001E-3</v>
      </c>
      <c r="U60" s="38">
        <v>2.2102847999999999E-4</v>
      </c>
      <c r="V60" s="38">
        <v>8.0454366720000003E-3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1.4735231999999999E-2</v>
      </c>
      <c r="AH60" s="38">
        <v>2.3975401282559998</v>
      </c>
      <c r="AI60" s="38">
        <v>0</v>
      </c>
      <c r="AJ60" s="38">
        <v>1</v>
      </c>
      <c r="AK60" s="38">
        <v>0</v>
      </c>
      <c r="AL60" s="38">
        <v>2</v>
      </c>
      <c r="AM60" s="38">
        <v>36</v>
      </c>
      <c r="AN60" s="38">
        <v>22</v>
      </c>
      <c r="AO60" s="38">
        <v>17</v>
      </c>
      <c r="AP60" s="38">
        <v>15</v>
      </c>
      <c r="AQ60" s="38">
        <v>10</v>
      </c>
      <c r="AR60" s="38">
        <v>3</v>
      </c>
      <c r="AS60" s="38">
        <v>0</v>
      </c>
    </row>
    <row r="61" spans="1:45" x14ac:dyDescent="0.25">
      <c r="A61" s="38" t="s">
        <v>293</v>
      </c>
      <c r="B61" s="38" t="s">
        <v>280</v>
      </c>
      <c r="C61" s="38">
        <v>64</v>
      </c>
      <c r="D61" s="38">
        <v>500</v>
      </c>
      <c r="E61" s="38">
        <v>5070.2</v>
      </c>
      <c r="F61" s="38">
        <v>9.12636E-3</v>
      </c>
      <c r="G61" s="38">
        <v>79.221874999999997</v>
      </c>
      <c r="H61" s="38">
        <v>9.1263599999999998E-4</v>
      </c>
      <c r="I61" s="38">
        <v>9.1263599999999998E-4</v>
      </c>
      <c r="J61" s="38">
        <v>9.1263599999999998E-4</v>
      </c>
      <c r="K61" s="38">
        <v>9.1263599999999998E-4</v>
      </c>
      <c r="L61" s="38">
        <v>669.12646247999999</v>
      </c>
      <c r="M61" s="38">
        <v>5.475816E-2</v>
      </c>
      <c r="N61" s="38">
        <v>0.35273381399999998</v>
      </c>
      <c r="O61" s="38">
        <v>0.5475816</v>
      </c>
      <c r="P61" s="38">
        <v>7.8486696000000002E-3</v>
      </c>
      <c r="Q61" s="38">
        <v>1.825272E-4</v>
      </c>
      <c r="R61" s="38">
        <v>7.8486696000000002E-3</v>
      </c>
      <c r="S61" s="38">
        <v>1.0038996000000001E-5</v>
      </c>
      <c r="T61" s="38">
        <v>7.3010879999999998E-4</v>
      </c>
      <c r="U61" s="38">
        <v>6.8447699999999999E-5</v>
      </c>
      <c r="V61" s="38">
        <v>2.4914962799999999E-3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4.56318E-3</v>
      </c>
      <c r="AH61" s="38">
        <v>0.74246589143999997</v>
      </c>
      <c r="AI61" s="38">
        <v>0</v>
      </c>
      <c r="AJ61" s="38">
        <v>0</v>
      </c>
      <c r="AK61" s="38">
        <v>0</v>
      </c>
      <c r="AL61" s="38">
        <v>0</v>
      </c>
      <c r="AM61" s="38">
        <v>37</v>
      </c>
      <c r="AN61" s="38">
        <v>9</v>
      </c>
      <c r="AO61" s="38">
        <v>4</v>
      </c>
      <c r="AP61" s="38">
        <v>11</v>
      </c>
      <c r="AQ61" s="38">
        <v>3</v>
      </c>
      <c r="AR61" s="38">
        <v>0</v>
      </c>
      <c r="AS61" s="38">
        <v>0</v>
      </c>
    </row>
    <row r="62" spans="1:45" x14ac:dyDescent="0.25">
      <c r="A62" s="38" t="s">
        <v>293</v>
      </c>
      <c r="B62" s="38" t="s">
        <v>281</v>
      </c>
      <c r="C62" s="38">
        <v>11</v>
      </c>
      <c r="D62" s="38">
        <v>700</v>
      </c>
      <c r="E62" s="38">
        <v>725.5</v>
      </c>
      <c r="F62" s="38">
        <v>1.82826E-3</v>
      </c>
      <c r="G62" s="38">
        <v>65.954545454545496</v>
      </c>
      <c r="H62" s="38">
        <v>1.82826E-4</v>
      </c>
      <c r="I62" s="38">
        <v>1.82826E-4</v>
      </c>
      <c r="J62" s="38">
        <v>1.82826E-4</v>
      </c>
      <c r="K62" s="38">
        <v>1.82826E-4</v>
      </c>
      <c r="L62" s="38">
        <v>134.04436668</v>
      </c>
      <c r="M62" s="38">
        <v>1.096956E-2</v>
      </c>
      <c r="N62" s="38">
        <v>7.0662248999999996E-2</v>
      </c>
      <c r="O62" s="38">
        <v>0.1096956</v>
      </c>
      <c r="P62" s="38">
        <v>1.5723035999999999E-3</v>
      </c>
      <c r="Q62" s="38">
        <v>3.65652E-5</v>
      </c>
      <c r="R62" s="38">
        <v>1.5723035999999999E-3</v>
      </c>
      <c r="S62" s="38">
        <v>2.0110860000000001E-6</v>
      </c>
      <c r="T62" s="38">
        <v>1.462608E-4</v>
      </c>
      <c r="U62" s="38">
        <v>1.371195E-5</v>
      </c>
      <c r="V62" s="38">
        <v>4.9911498000000003E-4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9.1412999999999998E-4</v>
      </c>
      <c r="AH62" s="38">
        <v>0.14873626404000001</v>
      </c>
      <c r="AI62" s="38">
        <v>0</v>
      </c>
      <c r="AJ62" s="38">
        <v>1</v>
      </c>
      <c r="AK62" s="38">
        <v>0</v>
      </c>
      <c r="AL62" s="38">
        <v>0</v>
      </c>
      <c r="AM62" s="38">
        <v>2</v>
      </c>
      <c r="AN62" s="38">
        <v>0</v>
      </c>
      <c r="AO62" s="38">
        <v>3</v>
      </c>
      <c r="AP62" s="38">
        <v>1</v>
      </c>
      <c r="AQ62" s="38">
        <v>4</v>
      </c>
      <c r="AR62" s="38">
        <v>0</v>
      </c>
      <c r="AS62" s="38">
        <v>0</v>
      </c>
    </row>
    <row r="63" spans="1:45" x14ac:dyDescent="0.25">
      <c r="A63" s="38" t="s">
        <v>293</v>
      </c>
      <c r="B63" s="38" t="s">
        <v>282</v>
      </c>
      <c r="C63" s="38">
        <v>5757</v>
      </c>
      <c r="D63" s="38">
        <v>429</v>
      </c>
      <c r="E63" s="38">
        <v>92913.790000000197</v>
      </c>
      <c r="F63" s="38">
        <v>0.14349605727600101</v>
      </c>
      <c r="G63" s="38">
        <v>16.139272190377</v>
      </c>
      <c r="H63" s="38">
        <v>1.4349605727600301E-2</v>
      </c>
      <c r="I63" s="38">
        <v>1.4349605727600301E-2</v>
      </c>
      <c r="J63" s="38">
        <v>1.4349605727600301E-2</v>
      </c>
      <c r="K63" s="38">
        <v>1.4349605727600301E-2</v>
      </c>
      <c r="L63" s="38">
        <v>10520.843927361901</v>
      </c>
      <c r="M63" s="38">
        <v>0.86097634365601705</v>
      </c>
      <c r="N63" s="38">
        <v>5.5461226137172499</v>
      </c>
      <c r="O63" s="38">
        <v>8.6097634365599909</v>
      </c>
      <c r="P63" s="38">
        <v>0.123406609257359</v>
      </c>
      <c r="Q63" s="38">
        <v>2.8699211455200102E-3</v>
      </c>
      <c r="R63" s="38">
        <v>0.123406609257359</v>
      </c>
      <c r="S63" s="38">
        <v>1.5784566300360101E-4</v>
      </c>
      <c r="T63" s="38">
        <v>1.1479684582079999E-2</v>
      </c>
      <c r="U63" s="38">
        <v>1.0762204295700099E-3</v>
      </c>
      <c r="V63" s="38">
        <v>3.9174423636347801E-2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7.1748028638000394E-2</v>
      </c>
      <c r="AH63" s="38">
        <v>11.6739782436317</v>
      </c>
      <c r="AI63" s="38">
        <v>1310</v>
      </c>
      <c r="AJ63" s="38">
        <v>33</v>
      </c>
      <c r="AK63" s="38">
        <v>2</v>
      </c>
      <c r="AL63" s="38">
        <v>7</v>
      </c>
      <c r="AM63" s="38">
        <v>1626</v>
      </c>
      <c r="AN63" s="38">
        <v>1252</v>
      </c>
      <c r="AO63" s="38">
        <v>367</v>
      </c>
      <c r="AP63" s="38">
        <v>240</v>
      </c>
      <c r="AQ63" s="38">
        <v>647</v>
      </c>
      <c r="AR63" s="38">
        <v>105</v>
      </c>
      <c r="AS63" s="38">
        <v>168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2020-02-18T09:33:14Z</dcterms:modified>
</cp:coreProperties>
</file>